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myjm.sharepoint.com/teams/PMMMR/Team Work/PGM Market Report/"/>
    </mc:Choice>
  </mc:AlternateContent>
  <xr:revisionPtr revIDLastSave="225" documentId="8_{64F3566A-E6D5-48AF-B4C3-A108F6323D44}" xr6:coauthVersionLast="47" xr6:coauthVersionMax="47" xr10:uidLastSave="{E2A6B333-E836-4401-A74A-928088925706}"/>
  <bookViews>
    <workbookView xWindow="-110" yWindow="-110" windowWidth="19420" windowHeight="10420" xr2:uid="{00000000-000D-0000-FFFF-FFFF00000000}"/>
  </bookViews>
  <sheets>
    <sheet name="Explanatory notes" sheetId="8" r:id="rId1"/>
    <sheet name="Platinum" sheetId="9" r:id="rId2"/>
    <sheet name="Palladium" sheetId="10" r:id="rId3"/>
    <sheet name="Rhodium" sheetId="11" r:id="rId4"/>
    <sheet name="Ruthenium" sheetId="12" r:id="rId5"/>
    <sheet name="Iridium" sheetId="13" r:id="rId6"/>
  </sheets>
  <definedNames>
    <definedName name="Market_balance_components">'Explanatory notes'!$A$16</definedName>
    <definedName name="Regional_definitions">'Explanatory notes'!$A$9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5" i="11" l="1"/>
  <c r="AO15" i="11"/>
  <c r="AO17" i="11" s="1"/>
  <c r="AO27" i="11" s="1"/>
  <c r="AO11" i="11"/>
  <c r="AT99" i="10"/>
  <c r="AT88" i="10"/>
  <c r="AT77" i="10"/>
  <c r="AT66" i="10"/>
  <c r="AT55" i="10"/>
  <c r="AT31" i="10"/>
  <c r="AT30" i="10"/>
  <c r="AT29" i="10"/>
  <c r="AT28" i="10"/>
  <c r="AT27" i="10"/>
  <c r="AT26" i="10"/>
  <c r="AT25" i="10"/>
  <c r="AT24" i="10"/>
  <c r="AT21" i="10"/>
  <c r="AT19" i="10"/>
  <c r="AT13" i="10"/>
  <c r="AY111" i="9"/>
  <c r="AY98" i="9"/>
  <c r="AY85" i="9"/>
  <c r="AY72" i="9"/>
  <c r="AY59" i="9"/>
  <c r="AY31" i="9"/>
  <c r="AY30" i="9"/>
  <c r="AY29" i="9"/>
  <c r="AY28" i="9"/>
  <c r="AY27" i="9"/>
  <c r="AY26" i="9"/>
  <c r="AY25" i="9"/>
  <c r="AY24" i="9"/>
  <c r="AY23" i="9"/>
  <c r="AY22" i="9"/>
  <c r="AY19" i="9"/>
  <c r="AY17" i="9"/>
  <c r="AY11" i="9"/>
  <c r="B16" i="13"/>
  <c r="B14" i="13"/>
  <c r="C14" i="13"/>
  <c r="D14" i="13"/>
  <c r="B7" i="13"/>
  <c r="C7" i="13"/>
  <c r="C16" i="13" s="1"/>
  <c r="D7" i="13"/>
  <c r="D16" i="13" s="1"/>
  <c r="B14" i="12"/>
  <c r="B16" i="12" s="1"/>
  <c r="C14" i="12"/>
  <c r="C16" i="12" s="1"/>
  <c r="D14" i="12"/>
  <c r="B7" i="12"/>
  <c r="C7" i="12"/>
  <c r="D7" i="12"/>
  <c r="D16" i="12" s="1"/>
  <c r="AT32" i="10" l="1"/>
  <c r="AT34" i="10" s="1"/>
  <c r="AY32" i="9"/>
  <c r="AY34" i="9" s="1"/>
  <c r="AY36" i="9" s="1"/>
  <c r="K14" i="12" l="1"/>
  <c r="J14" i="12"/>
  <c r="I14" i="12"/>
  <c r="H14" i="12"/>
  <c r="G14" i="12"/>
  <c r="F14" i="12"/>
  <c r="E14" i="12"/>
  <c r="K7" i="12"/>
  <c r="J7" i="12"/>
  <c r="I7" i="12"/>
  <c r="H7" i="12"/>
  <c r="G7" i="12"/>
  <c r="F7" i="12"/>
  <c r="E7" i="12"/>
  <c r="K7" i="13"/>
  <c r="J7" i="13"/>
  <c r="I7" i="13"/>
  <c r="H7" i="13"/>
  <c r="G7" i="13"/>
  <c r="F7" i="13"/>
  <c r="E7" i="13"/>
  <c r="K14" i="13"/>
  <c r="K16" i="12" l="1"/>
  <c r="K16" i="13"/>
  <c r="H16" i="12"/>
  <c r="J16" i="12"/>
  <c r="F16" i="12"/>
  <c r="G16" i="12"/>
  <c r="E16" i="12"/>
  <c r="I16" i="12"/>
  <c r="J14" i="13" l="1"/>
  <c r="J16" i="13" s="1"/>
  <c r="I14" i="13"/>
  <c r="I16" i="13" s="1"/>
  <c r="H14" i="13"/>
  <c r="H16" i="13" s="1"/>
  <c r="G14" i="13"/>
  <c r="G16" i="13" s="1"/>
  <c r="F14" i="13"/>
  <c r="F16" i="13" s="1"/>
  <c r="E14" i="13"/>
  <c r="E16" i="13" s="1"/>
  <c r="AN11" i="11"/>
  <c r="AM11" i="11"/>
  <c r="AG15" i="11"/>
  <c r="Y15" i="11"/>
  <c r="R15" i="11"/>
  <c r="AN25" i="11"/>
  <c r="AN15" i="11"/>
  <c r="AM15" i="11"/>
  <c r="AL15" i="11"/>
  <c r="AK15" i="11"/>
  <c r="AJ15" i="11"/>
  <c r="AI15" i="11"/>
  <c r="AH15" i="11"/>
  <c r="AF15" i="11"/>
  <c r="AE15" i="11"/>
  <c r="AD15" i="11"/>
  <c r="AC15" i="11"/>
  <c r="AB15" i="11"/>
  <c r="AA15" i="11"/>
  <c r="Z15" i="11"/>
  <c r="X15" i="11"/>
  <c r="W15" i="11"/>
  <c r="V15" i="11"/>
  <c r="U15" i="11"/>
  <c r="T15" i="11"/>
  <c r="S15" i="11"/>
  <c r="Q15" i="11"/>
  <c r="P15" i="11"/>
  <c r="O15" i="11"/>
  <c r="N15" i="11"/>
  <c r="M15" i="11"/>
  <c r="L15" i="11"/>
  <c r="K15" i="11"/>
  <c r="J15" i="11"/>
  <c r="I15" i="11"/>
  <c r="H15" i="11"/>
  <c r="G15" i="11"/>
  <c r="F15" i="11"/>
  <c r="E15" i="11"/>
  <c r="D15" i="11"/>
  <c r="C15" i="11"/>
  <c r="B1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B11" i="11"/>
  <c r="AE4" i="11"/>
  <c r="AF4" i="11" s="1"/>
  <c r="AG4" i="11" s="1"/>
  <c r="AH4" i="11" s="1"/>
  <c r="AI4" i="11" s="1"/>
  <c r="O4" i="11"/>
  <c r="N4" i="11" s="1"/>
  <c r="M4" i="11" s="1"/>
  <c r="L4" i="11" s="1"/>
  <c r="K4" i="11" s="1"/>
  <c r="J4" i="11" s="1"/>
  <c r="I4" i="11" s="1"/>
  <c r="H4" i="11" s="1"/>
  <c r="G4" i="11" s="1"/>
  <c r="F4" i="11" s="1"/>
  <c r="E4" i="11" s="1"/>
  <c r="D4" i="11" s="1"/>
  <c r="C4" i="11" s="1"/>
  <c r="B4" i="11" s="1"/>
  <c r="AS99" i="10"/>
  <c r="AS88" i="10"/>
  <c r="AS77" i="10"/>
  <c r="AS66" i="10"/>
  <c r="AS55" i="10"/>
  <c r="AS31" i="10"/>
  <c r="AS30" i="10"/>
  <c r="AS29" i="10"/>
  <c r="AS28" i="10"/>
  <c r="AS27" i="10"/>
  <c r="AS26" i="10"/>
  <c r="AS25" i="10"/>
  <c r="AS24" i="10"/>
  <c r="AS19" i="10"/>
  <c r="AS13" i="10"/>
  <c r="AR13" i="10"/>
  <c r="AP19" i="10"/>
  <c r="AO19" i="10"/>
  <c r="AN19" i="10"/>
  <c r="AR19" i="10"/>
  <c r="AH19" i="10"/>
  <c r="AC19" i="10"/>
  <c r="Z19" i="10"/>
  <c r="U19" i="10"/>
  <c r="R19" i="10"/>
  <c r="M19" i="10"/>
  <c r="G19" i="10"/>
  <c r="E19" i="10"/>
  <c r="AQ19" i="10"/>
  <c r="AR99" i="10"/>
  <c r="AQ99" i="10"/>
  <c r="AP99" i="10"/>
  <c r="AO99" i="10"/>
  <c r="AN99" i="10"/>
  <c r="AM99" i="10"/>
  <c r="AL99" i="10"/>
  <c r="AK99" i="10"/>
  <c r="AJ99" i="10"/>
  <c r="AI99" i="10"/>
  <c r="AH99" i="10"/>
  <c r="AG99" i="10"/>
  <c r="AF99" i="10"/>
  <c r="AE99" i="10"/>
  <c r="AD99" i="10"/>
  <c r="AC99" i="10"/>
  <c r="AB99" i="10"/>
  <c r="AA99" i="10"/>
  <c r="Z99" i="10"/>
  <c r="Y99" i="10"/>
  <c r="X99" i="10"/>
  <c r="W99" i="10"/>
  <c r="V99" i="10"/>
  <c r="U99" i="10"/>
  <c r="T99" i="10"/>
  <c r="S99" i="10"/>
  <c r="R99" i="10"/>
  <c r="Q99" i="10"/>
  <c r="P99" i="10"/>
  <c r="O99" i="10"/>
  <c r="N99" i="10"/>
  <c r="M99" i="10"/>
  <c r="L99" i="10"/>
  <c r="K99" i="10"/>
  <c r="J99" i="10"/>
  <c r="I99" i="10"/>
  <c r="H99" i="10"/>
  <c r="G99" i="10"/>
  <c r="F99" i="10"/>
  <c r="E99" i="10"/>
  <c r="D99" i="10"/>
  <c r="C99" i="10"/>
  <c r="B99" i="10"/>
  <c r="AR88" i="10"/>
  <c r="AQ88" i="10"/>
  <c r="AP88" i="10"/>
  <c r="AO88" i="10"/>
  <c r="AN88" i="10"/>
  <c r="AM88" i="10"/>
  <c r="AL88" i="10"/>
  <c r="AK88" i="10"/>
  <c r="AJ88" i="10"/>
  <c r="AI88" i="10"/>
  <c r="AH88" i="10"/>
  <c r="AG88" i="10"/>
  <c r="AF88" i="10"/>
  <c r="AE88" i="10"/>
  <c r="AD88" i="10"/>
  <c r="AC88" i="10"/>
  <c r="AB88" i="10"/>
  <c r="AA88" i="10"/>
  <c r="Z88" i="10"/>
  <c r="Y88" i="10"/>
  <c r="X88" i="10"/>
  <c r="W88" i="10"/>
  <c r="V88" i="10"/>
  <c r="U88" i="10"/>
  <c r="T88" i="10"/>
  <c r="S88" i="10"/>
  <c r="R88" i="10"/>
  <c r="Q88" i="10"/>
  <c r="P88" i="10"/>
  <c r="O88" i="10"/>
  <c r="N88" i="10"/>
  <c r="M88" i="10"/>
  <c r="L88" i="10"/>
  <c r="K88" i="10"/>
  <c r="J88" i="10"/>
  <c r="I88" i="10"/>
  <c r="H88" i="10"/>
  <c r="G88" i="10"/>
  <c r="F88" i="10"/>
  <c r="E88" i="10"/>
  <c r="D88" i="10"/>
  <c r="C88" i="10"/>
  <c r="B88"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B77"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C66" i="10"/>
  <c r="B66"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G55" i="10"/>
  <c r="F55" i="10"/>
  <c r="E55" i="10"/>
  <c r="D55" i="10"/>
  <c r="C55" i="10"/>
  <c r="B55" i="10"/>
  <c r="AJ45" i="10"/>
  <c r="AK45" i="10" s="1"/>
  <c r="AL45" i="10" s="1"/>
  <c r="AM45" i="10" s="1"/>
  <c r="AN45" i="10" s="1"/>
  <c r="Y45" i="10"/>
  <c r="X45" i="10" s="1"/>
  <c r="W45" i="10" s="1"/>
  <c r="V45" i="10" s="1"/>
  <c r="U45" i="10" s="1"/>
  <c r="T45" i="10" s="1"/>
  <c r="S45" i="10" s="1"/>
  <c r="R45" i="10" s="1"/>
  <c r="Q45" i="10" s="1"/>
  <c r="P45" i="10" s="1"/>
  <c r="O45" i="10" s="1"/>
  <c r="N45" i="10" s="1"/>
  <c r="M45" i="10" s="1"/>
  <c r="L45" i="10" s="1"/>
  <c r="K45" i="10" s="1"/>
  <c r="J45" i="10" s="1"/>
  <c r="I45" i="10" s="1"/>
  <c r="H45" i="10" s="1"/>
  <c r="G45" i="10" s="1"/>
  <c r="F45" i="10" s="1"/>
  <c r="E45" i="10" s="1"/>
  <c r="D45" i="10" s="1"/>
  <c r="C45" i="10" s="1"/>
  <c r="B45" i="10" s="1"/>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B31" i="10"/>
  <c r="AR30" i="10"/>
  <c r="AQ30" i="10"/>
  <c r="AP30" i="10"/>
  <c r="AO30" i="10"/>
  <c r="AN30" i="10"/>
  <c r="AM30" i="10"/>
  <c r="AL30" i="10"/>
  <c r="AK30" i="10"/>
  <c r="AJ30" i="10"/>
  <c r="AI30"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C29" i="10"/>
  <c r="B29"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B28"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C27" i="10"/>
  <c r="B27"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B25"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B24"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AJ4" i="10"/>
  <c r="AK4" i="10" s="1"/>
  <c r="AL4" i="10" s="1"/>
  <c r="AM4" i="10" s="1"/>
  <c r="AN4" i="10" s="1"/>
  <c r="Y4" i="10"/>
  <c r="X4" i="10" s="1"/>
  <c r="W4" i="10" s="1"/>
  <c r="V4" i="10" s="1"/>
  <c r="U4" i="10" s="1"/>
  <c r="T4" i="10" s="1"/>
  <c r="S4" i="10" s="1"/>
  <c r="R4" i="10" s="1"/>
  <c r="Q4" i="10" s="1"/>
  <c r="P4" i="10" s="1"/>
  <c r="O4" i="10" s="1"/>
  <c r="N4" i="10" s="1"/>
  <c r="M4" i="10" s="1"/>
  <c r="L4" i="10" s="1"/>
  <c r="K4" i="10" s="1"/>
  <c r="J4" i="10" s="1"/>
  <c r="I4" i="10" s="1"/>
  <c r="H4" i="10" s="1"/>
  <c r="G4" i="10" s="1"/>
  <c r="F4" i="10" s="1"/>
  <c r="E4" i="10" s="1"/>
  <c r="D4" i="10" s="1"/>
  <c r="C4" i="10" s="1"/>
  <c r="B4" i="10" s="1"/>
  <c r="AX11" i="9"/>
  <c r="AW11" i="9"/>
  <c r="AX111" i="9"/>
  <c r="AX98" i="9"/>
  <c r="AX85" i="9"/>
  <c r="AX72" i="9"/>
  <c r="AX59" i="9"/>
  <c r="AX31" i="9"/>
  <c r="AX30" i="9"/>
  <c r="AX29" i="9"/>
  <c r="AX28" i="9"/>
  <c r="AX27" i="9"/>
  <c r="AX26" i="9"/>
  <c r="AX25" i="9"/>
  <c r="AX24" i="9"/>
  <c r="AX23" i="9"/>
  <c r="AX22" i="9"/>
  <c r="AX17" i="9"/>
  <c r="T17" i="11" l="1"/>
  <c r="T27" i="11" s="1"/>
  <c r="L17" i="11"/>
  <c r="L27" i="11" s="1"/>
  <c r="AM17" i="11"/>
  <c r="AM27" i="11" s="1"/>
  <c r="AN17" i="11"/>
  <c r="AN27" i="11" s="1"/>
  <c r="AH17" i="11"/>
  <c r="AH27" i="11" s="1"/>
  <c r="Z17" i="11"/>
  <c r="Z27" i="11" s="1"/>
  <c r="R17" i="11"/>
  <c r="R27" i="11" s="1"/>
  <c r="D17" i="11"/>
  <c r="D27" i="11" s="1"/>
  <c r="H17" i="11"/>
  <c r="H27" i="11" s="1"/>
  <c r="P17" i="11"/>
  <c r="P27" i="11" s="1"/>
  <c r="X17" i="11"/>
  <c r="X27" i="11" s="1"/>
  <c r="J17" i="11"/>
  <c r="J27" i="11" s="1"/>
  <c r="AF17" i="11"/>
  <c r="AF27" i="11" s="1"/>
  <c r="G17" i="11"/>
  <c r="G27" i="11" s="1"/>
  <c r="I17" i="11"/>
  <c r="I27" i="11" s="1"/>
  <c r="Q17" i="11"/>
  <c r="Q27" i="11" s="1"/>
  <c r="Y17" i="11"/>
  <c r="Y27" i="11" s="1"/>
  <c r="AG17" i="11"/>
  <c r="AG27" i="11" s="1"/>
  <c r="B17" i="11"/>
  <c r="B27" i="11" s="1"/>
  <c r="C17" i="11"/>
  <c r="C27" i="11" s="1"/>
  <c r="K17" i="11"/>
  <c r="K27" i="11" s="1"/>
  <c r="S17" i="11"/>
  <c r="S27" i="11" s="1"/>
  <c r="AA17" i="11"/>
  <c r="AA27" i="11" s="1"/>
  <c r="AI17" i="11"/>
  <c r="AI27" i="11" s="1"/>
  <c r="W17" i="11"/>
  <c r="W27" i="11" s="1"/>
  <c r="AB17" i="11"/>
  <c r="AB27" i="11" s="1"/>
  <c r="AJ17" i="11"/>
  <c r="AJ27" i="11" s="1"/>
  <c r="O17" i="11"/>
  <c r="O27" i="11" s="1"/>
  <c r="E17" i="11"/>
  <c r="E27" i="11" s="1"/>
  <c r="M17" i="11"/>
  <c r="M27" i="11" s="1"/>
  <c r="U17" i="11"/>
  <c r="U27" i="11" s="1"/>
  <c r="AC17" i="11"/>
  <c r="AC27" i="11" s="1"/>
  <c r="AK17" i="11"/>
  <c r="AK27" i="11" s="1"/>
  <c r="AE17" i="11"/>
  <c r="AE27" i="11" s="1"/>
  <c r="F17" i="11"/>
  <c r="F27" i="11" s="1"/>
  <c r="N17" i="11"/>
  <c r="N27" i="11" s="1"/>
  <c r="V17" i="11"/>
  <c r="V27" i="11" s="1"/>
  <c r="AD17" i="11"/>
  <c r="AD27" i="11" s="1"/>
  <c r="AL17" i="11"/>
  <c r="AL27" i="11" s="1"/>
  <c r="Y19" i="10"/>
  <c r="Y21" i="10" s="1"/>
  <c r="R21" i="10"/>
  <c r="Z21" i="10"/>
  <c r="AH21" i="10"/>
  <c r="Q19" i="10"/>
  <c r="Q21" i="10" s="1"/>
  <c r="D19" i="10"/>
  <c r="D21" i="10" s="1"/>
  <c r="H19" i="10"/>
  <c r="H21" i="10" s="1"/>
  <c r="P19" i="10"/>
  <c r="P21" i="10" s="1"/>
  <c r="X19" i="10"/>
  <c r="X21" i="10" s="1"/>
  <c r="AF19" i="10"/>
  <c r="AF21" i="10" s="1"/>
  <c r="K19" i="10"/>
  <c r="K21" i="10" s="1"/>
  <c r="S19" i="10"/>
  <c r="S21" i="10" s="1"/>
  <c r="AI19" i="10"/>
  <c r="AI21" i="10" s="1"/>
  <c r="G21" i="10"/>
  <c r="C19" i="10"/>
  <c r="C21" i="10" s="1"/>
  <c r="AA19" i="10"/>
  <c r="AA21" i="10" s="1"/>
  <c r="L19" i="10"/>
  <c r="L21" i="10" s="1"/>
  <c r="T19" i="10"/>
  <c r="T21" i="10" s="1"/>
  <c r="AB19" i="10"/>
  <c r="AB21" i="10" s="1"/>
  <c r="AJ19" i="10"/>
  <c r="AJ21" i="10" s="1"/>
  <c r="E21" i="10"/>
  <c r="M21" i="10"/>
  <c r="U21" i="10"/>
  <c r="AC21" i="10"/>
  <c r="AK19" i="10"/>
  <c r="AK21" i="10" s="1"/>
  <c r="F19" i="10"/>
  <c r="F21" i="10" s="1"/>
  <c r="N19" i="10"/>
  <c r="N21" i="10" s="1"/>
  <c r="V19" i="10"/>
  <c r="V21" i="10" s="1"/>
  <c r="AD19" i="10"/>
  <c r="AD21" i="10" s="1"/>
  <c r="AL19" i="10"/>
  <c r="AL21" i="10" s="1"/>
  <c r="O19" i="10"/>
  <c r="O21" i="10" s="1"/>
  <c r="W19" i="10"/>
  <c r="W21" i="10" s="1"/>
  <c r="AE19" i="10"/>
  <c r="AE21" i="10" s="1"/>
  <c r="AM19" i="10"/>
  <c r="AM21" i="10" s="1"/>
  <c r="I19" i="10"/>
  <c r="I21" i="10" s="1"/>
  <c r="AG19" i="10"/>
  <c r="AG21" i="10" s="1"/>
  <c r="B19" i="10"/>
  <c r="B21" i="10" s="1"/>
  <c r="J19" i="10"/>
  <c r="J21" i="10" s="1"/>
  <c r="AS32" i="10"/>
  <c r="AQ21" i="10"/>
  <c r="AN21" i="10"/>
  <c r="AO21" i="10"/>
  <c r="AP21" i="10"/>
  <c r="AS21" i="10"/>
  <c r="AR21" i="10"/>
  <c r="C32" i="10"/>
  <c r="K32" i="10"/>
  <c r="S32" i="10"/>
  <c r="AA32" i="10"/>
  <c r="AI32" i="10"/>
  <c r="AQ32" i="10"/>
  <c r="AJ32" i="10"/>
  <c r="T32" i="10"/>
  <c r="F32" i="10"/>
  <c r="N32" i="10"/>
  <c r="V32" i="10"/>
  <c r="AD32" i="10"/>
  <c r="AL32" i="10"/>
  <c r="L32" i="10"/>
  <c r="G32" i="10"/>
  <c r="O32" i="10"/>
  <c r="W32" i="10"/>
  <c r="AE32" i="10"/>
  <c r="AM32" i="10"/>
  <c r="I32" i="10"/>
  <c r="Q32" i="10"/>
  <c r="Y32" i="10"/>
  <c r="AG32" i="10"/>
  <c r="AO32" i="10"/>
  <c r="D32" i="10"/>
  <c r="H32" i="10"/>
  <c r="P32" i="10"/>
  <c r="X32" i="10"/>
  <c r="AF32" i="10"/>
  <c r="AN32" i="10"/>
  <c r="E32" i="10"/>
  <c r="M32" i="10"/>
  <c r="U32" i="10"/>
  <c r="AC32" i="10"/>
  <c r="AK32" i="10"/>
  <c r="B32" i="10"/>
  <c r="J32" i="10"/>
  <c r="AR32" i="10"/>
  <c r="AB32" i="10"/>
  <c r="R32" i="10"/>
  <c r="Z32" i="10"/>
  <c r="AH32" i="10"/>
  <c r="AP32" i="10"/>
  <c r="AX32" i="9"/>
  <c r="AX34" i="9" s="1"/>
  <c r="AX19" i="9"/>
  <c r="AO17" i="9"/>
  <c r="AE17" i="9"/>
  <c r="AC17" i="9"/>
  <c r="AB17" i="9"/>
  <c r="AA17" i="9"/>
  <c r="Y17" i="9"/>
  <c r="W17" i="9"/>
  <c r="V17" i="9"/>
  <c r="U17" i="9"/>
  <c r="T17" i="9"/>
  <c r="Q17" i="9"/>
  <c r="P17" i="9"/>
  <c r="O17" i="9"/>
  <c r="M17" i="9"/>
  <c r="L17" i="9"/>
  <c r="K17" i="9"/>
  <c r="B59" i="9"/>
  <c r="AW111" i="9"/>
  <c r="AV111" i="9"/>
  <c r="AU111" i="9"/>
  <c r="AT111" i="9"/>
  <c r="AS111" i="9"/>
  <c r="AR111" i="9"/>
  <c r="AQ111" i="9"/>
  <c r="AP111" i="9"/>
  <c r="AO111" i="9"/>
  <c r="AN111" i="9"/>
  <c r="AM111" i="9"/>
  <c r="AL111" i="9"/>
  <c r="AK111" i="9"/>
  <c r="AJ111" i="9"/>
  <c r="AI111" i="9"/>
  <c r="AH111" i="9"/>
  <c r="AG111" i="9"/>
  <c r="AF111" i="9"/>
  <c r="AE111" i="9"/>
  <c r="AD111"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C111" i="9"/>
  <c r="B111" i="9"/>
  <c r="AW98" i="9"/>
  <c r="AV98" i="9"/>
  <c r="AU98" i="9"/>
  <c r="AT98" i="9"/>
  <c r="AS98" i="9"/>
  <c r="AR98" i="9"/>
  <c r="AQ98" i="9"/>
  <c r="AP98" i="9"/>
  <c r="AO98" i="9"/>
  <c r="AN98" i="9"/>
  <c r="AM98" i="9"/>
  <c r="AL98" i="9"/>
  <c r="AK98" i="9"/>
  <c r="AJ98" i="9"/>
  <c r="AI98" i="9"/>
  <c r="AH98" i="9"/>
  <c r="AG98" i="9"/>
  <c r="AF98" i="9"/>
  <c r="AE98" i="9"/>
  <c r="AD98" i="9"/>
  <c r="AC98" i="9"/>
  <c r="AB98" i="9"/>
  <c r="AA98" i="9"/>
  <c r="Z98" i="9"/>
  <c r="Y98" i="9"/>
  <c r="X98" i="9"/>
  <c r="W98" i="9"/>
  <c r="V98" i="9"/>
  <c r="U98" i="9"/>
  <c r="T98" i="9"/>
  <c r="S98" i="9"/>
  <c r="R98" i="9"/>
  <c r="Q98" i="9"/>
  <c r="P98" i="9"/>
  <c r="O98" i="9"/>
  <c r="N98" i="9"/>
  <c r="M98" i="9"/>
  <c r="L98" i="9"/>
  <c r="K98" i="9"/>
  <c r="J98" i="9"/>
  <c r="I98" i="9"/>
  <c r="H98" i="9"/>
  <c r="G98" i="9"/>
  <c r="F98" i="9"/>
  <c r="E98" i="9"/>
  <c r="D98" i="9"/>
  <c r="C98" i="9"/>
  <c r="B98" i="9"/>
  <c r="AW85" i="9"/>
  <c r="AV85" i="9"/>
  <c r="AU85" i="9"/>
  <c r="AT85" i="9"/>
  <c r="AS85" i="9"/>
  <c r="AR85" i="9"/>
  <c r="AQ85" i="9"/>
  <c r="AP85" i="9"/>
  <c r="AO85" i="9"/>
  <c r="AN85" i="9"/>
  <c r="AM85" i="9"/>
  <c r="AL85" i="9"/>
  <c r="AK85" i="9"/>
  <c r="AJ85" i="9"/>
  <c r="AI85" i="9"/>
  <c r="AH85" i="9"/>
  <c r="AG85" i="9"/>
  <c r="AF85" i="9"/>
  <c r="AE85" i="9"/>
  <c r="AD85" i="9"/>
  <c r="AC85" i="9"/>
  <c r="AB85" i="9"/>
  <c r="AA85" i="9"/>
  <c r="Z85" i="9"/>
  <c r="Y85" i="9"/>
  <c r="X85" i="9"/>
  <c r="W85" i="9"/>
  <c r="V85" i="9"/>
  <c r="U85" i="9"/>
  <c r="T85" i="9"/>
  <c r="S85" i="9"/>
  <c r="R85" i="9"/>
  <c r="Q85" i="9"/>
  <c r="P85" i="9"/>
  <c r="O85" i="9"/>
  <c r="N85" i="9"/>
  <c r="M85" i="9"/>
  <c r="L85" i="9"/>
  <c r="K85" i="9"/>
  <c r="J85" i="9"/>
  <c r="I85" i="9"/>
  <c r="H85" i="9"/>
  <c r="G85" i="9"/>
  <c r="F85" i="9"/>
  <c r="E85" i="9"/>
  <c r="D85" i="9"/>
  <c r="C85" i="9"/>
  <c r="B85" i="9"/>
  <c r="AW72" i="9"/>
  <c r="AV72" i="9"/>
  <c r="AU72" i="9"/>
  <c r="AT72" i="9"/>
  <c r="AS72" i="9"/>
  <c r="AR72" i="9"/>
  <c r="AQ72" i="9"/>
  <c r="AP72" i="9"/>
  <c r="AO72" i="9"/>
  <c r="AN72" i="9"/>
  <c r="AM72" i="9"/>
  <c r="AL72" i="9"/>
  <c r="AK72" i="9"/>
  <c r="AJ72" i="9"/>
  <c r="AI72" i="9"/>
  <c r="AH72" i="9"/>
  <c r="AG72" i="9"/>
  <c r="AF72" i="9"/>
  <c r="AE72" i="9"/>
  <c r="AD72" i="9"/>
  <c r="AC72" i="9"/>
  <c r="AB72" i="9"/>
  <c r="AA72" i="9"/>
  <c r="Z72" i="9"/>
  <c r="Y72" i="9"/>
  <c r="X72" i="9"/>
  <c r="W72" i="9"/>
  <c r="V72" i="9"/>
  <c r="U72" i="9"/>
  <c r="T72" i="9"/>
  <c r="S72" i="9"/>
  <c r="R72" i="9"/>
  <c r="Q72" i="9"/>
  <c r="P72" i="9"/>
  <c r="O72" i="9"/>
  <c r="N72" i="9"/>
  <c r="M72" i="9"/>
  <c r="L72" i="9"/>
  <c r="K72" i="9"/>
  <c r="J72" i="9"/>
  <c r="I72" i="9"/>
  <c r="H72" i="9"/>
  <c r="G72" i="9"/>
  <c r="F72" i="9"/>
  <c r="E72" i="9"/>
  <c r="D72" i="9"/>
  <c r="C72" i="9"/>
  <c r="B72"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J59" i="9"/>
  <c r="I59" i="9"/>
  <c r="H59" i="9"/>
  <c r="G59" i="9"/>
  <c r="F59" i="9"/>
  <c r="E59" i="9"/>
  <c r="D59" i="9"/>
  <c r="C59" i="9"/>
  <c r="AO47" i="9"/>
  <c r="AP47" i="9" s="1"/>
  <c r="AQ47" i="9" s="1"/>
  <c r="AR47" i="9" s="1"/>
  <c r="AS47" i="9" s="1"/>
  <c r="AD47" i="9"/>
  <c r="AC47" i="9" s="1"/>
  <c r="AB47" i="9" s="1"/>
  <c r="AA47" i="9" s="1"/>
  <c r="Z47" i="9" s="1"/>
  <c r="Y47" i="9" s="1"/>
  <c r="X47" i="9" s="1"/>
  <c r="W47" i="9" s="1"/>
  <c r="V47" i="9" s="1"/>
  <c r="U47" i="9" s="1"/>
  <c r="T47" i="9" s="1"/>
  <c r="S47" i="9" s="1"/>
  <c r="R47" i="9" s="1"/>
  <c r="Q47" i="9" s="1"/>
  <c r="P47" i="9" s="1"/>
  <c r="O47" i="9" s="1"/>
  <c r="N47" i="9" s="1"/>
  <c r="M47" i="9" s="1"/>
  <c r="L47" i="9" s="1"/>
  <c r="K47" i="9" s="1"/>
  <c r="J47" i="9" s="1"/>
  <c r="I47" i="9" s="1"/>
  <c r="H47" i="9" s="1"/>
  <c r="G47" i="9" s="1"/>
  <c r="F47" i="9" s="1"/>
  <c r="E47" i="9" s="1"/>
  <c r="D47" i="9" s="1"/>
  <c r="C47" i="9" s="1"/>
  <c r="B47" i="9" s="1"/>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B31" i="9"/>
  <c r="AW30" i="9"/>
  <c r="AV30" i="9"/>
  <c r="AU30" i="9"/>
  <c r="AT30" i="9"/>
  <c r="AS30" i="9"/>
  <c r="AR30" i="9"/>
  <c r="AQ30" i="9"/>
  <c r="AP30" i="9"/>
  <c r="AO30" i="9"/>
  <c r="AN30"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C29" i="9"/>
  <c r="B29"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B26"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AW24" i="9"/>
  <c r="AV24" i="9"/>
  <c r="AU24" i="9"/>
  <c r="AT24" i="9"/>
  <c r="AS24" i="9"/>
  <c r="AR24" i="9"/>
  <c r="AQ24" i="9"/>
  <c r="AP24" i="9"/>
  <c r="AO24" i="9"/>
  <c r="AN24" i="9"/>
  <c r="AM24" i="9"/>
  <c r="AL24" i="9"/>
  <c r="AK24" i="9"/>
  <c r="AJ24" i="9"/>
  <c r="AI24" i="9"/>
  <c r="AH24" i="9"/>
  <c r="AG24" i="9"/>
  <c r="AF24"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B23" i="9"/>
  <c r="AW22" i="9"/>
  <c r="AV22" i="9"/>
  <c r="AU22" i="9"/>
  <c r="AT22" i="9"/>
  <c r="AS22" i="9"/>
  <c r="AR22" i="9"/>
  <c r="AQ22" i="9"/>
  <c r="AP22" i="9"/>
  <c r="AO22" i="9"/>
  <c r="AO32" i="9" s="1"/>
  <c r="AN22" i="9"/>
  <c r="AM22" i="9"/>
  <c r="AL22" i="9"/>
  <c r="AK22" i="9"/>
  <c r="AJ22" i="9"/>
  <c r="AI22" i="9"/>
  <c r="AH22" i="9"/>
  <c r="AG22" i="9"/>
  <c r="AG32" i="9" s="1"/>
  <c r="AF22" i="9"/>
  <c r="AE22" i="9"/>
  <c r="AD22" i="9"/>
  <c r="AC22" i="9"/>
  <c r="AB22" i="9"/>
  <c r="AA22" i="9"/>
  <c r="Z22" i="9"/>
  <c r="Y22" i="9"/>
  <c r="Y32" i="9" s="1"/>
  <c r="X22" i="9"/>
  <c r="W22" i="9"/>
  <c r="V22" i="9"/>
  <c r="U22" i="9"/>
  <c r="T22" i="9"/>
  <c r="S22" i="9"/>
  <c r="R22" i="9"/>
  <c r="Q22" i="9"/>
  <c r="Q32" i="9" s="1"/>
  <c r="P22" i="9"/>
  <c r="O22" i="9"/>
  <c r="N22" i="9"/>
  <c r="M22" i="9"/>
  <c r="L22" i="9"/>
  <c r="K22" i="9"/>
  <c r="J22" i="9"/>
  <c r="I22" i="9"/>
  <c r="I32" i="9" s="1"/>
  <c r="H22" i="9"/>
  <c r="G22" i="9"/>
  <c r="F22" i="9"/>
  <c r="E22" i="9"/>
  <c r="D22" i="9"/>
  <c r="C22" i="9"/>
  <c r="B22" i="9"/>
  <c r="AG17" i="9"/>
  <c r="AG19" i="9" s="1"/>
  <c r="AD17" i="9"/>
  <c r="N17" i="9"/>
  <c r="I17" i="9"/>
  <c r="H17" i="9"/>
  <c r="G17" i="9"/>
  <c r="F17" i="9"/>
  <c r="E17" i="9"/>
  <c r="D17" i="9"/>
  <c r="C17" i="9"/>
  <c r="B17" i="9"/>
  <c r="AW17" i="9"/>
  <c r="AW19" i="9" s="1"/>
  <c r="AM17" i="9"/>
  <c r="AN17" i="9"/>
  <c r="AI17" i="9"/>
  <c r="Z17" i="9"/>
  <c r="X17" i="9"/>
  <c r="S17" i="9"/>
  <c r="R17" i="9"/>
  <c r="J17"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B11" i="9"/>
  <c r="AO4" i="9"/>
  <c r="AP4" i="9" s="1"/>
  <c r="AQ4" i="9" s="1"/>
  <c r="AR4" i="9" s="1"/>
  <c r="AS4" i="9" s="1"/>
  <c r="AD4" i="9"/>
  <c r="AC4" i="9" s="1"/>
  <c r="AB4" i="9" s="1"/>
  <c r="AA4" i="9" s="1"/>
  <c r="Z4" i="9" s="1"/>
  <c r="Y4" i="9" s="1"/>
  <c r="X4" i="9" s="1"/>
  <c r="W4" i="9" s="1"/>
  <c r="V4" i="9" s="1"/>
  <c r="U4" i="9" s="1"/>
  <c r="T4" i="9" s="1"/>
  <c r="S4" i="9" s="1"/>
  <c r="R4" i="9" s="1"/>
  <c r="Q4" i="9" s="1"/>
  <c r="P4" i="9" s="1"/>
  <c r="O4" i="9" s="1"/>
  <c r="N4" i="9" s="1"/>
  <c r="M4" i="9" s="1"/>
  <c r="L4" i="9" s="1"/>
  <c r="K4" i="9" s="1"/>
  <c r="J4" i="9" s="1"/>
  <c r="I4" i="9" s="1"/>
  <c r="H4" i="9" s="1"/>
  <c r="G4" i="9" s="1"/>
  <c r="F4" i="9" s="1"/>
  <c r="E4" i="9" s="1"/>
  <c r="D4" i="9" s="1"/>
  <c r="C4" i="9" s="1"/>
  <c r="B4" i="9" s="1"/>
  <c r="W34" i="10" l="1"/>
  <c r="AS34" i="10"/>
  <c r="AO19" i="9"/>
  <c r="AE34" i="10"/>
  <c r="AK34" i="10"/>
  <c r="L34" i="10"/>
  <c r="X34" i="10"/>
  <c r="Y34" i="10"/>
  <c r="AA34" i="10"/>
  <c r="P34" i="10"/>
  <c r="I19" i="9"/>
  <c r="Q19" i="9"/>
  <c r="B34" i="10"/>
  <c r="E34" i="10"/>
  <c r="Q34" i="10"/>
  <c r="AE19" i="9"/>
  <c r="AI19" i="9"/>
  <c r="AC34" i="10"/>
  <c r="O34" i="10"/>
  <c r="U34" i="10"/>
  <c r="C34" i="10"/>
  <c r="H34" i="10"/>
  <c r="AQ34" i="10"/>
  <c r="AR34" i="10"/>
  <c r="J34" i="10"/>
  <c r="AL34" i="10"/>
  <c r="M34" i="10"/>
  <c r="G34" i="10"/>
  <c r="D34" i="10"/>
  <c r="AI34" i="10"/>
  <c r="AP34" i="10"/>
  <c r="AG34" i="10"/>
  <c r="V34" i="10"/>
  <c r="AJ34" i="10"/>
  <c r="S34" i="10"/>
  <c r="AH34" i="10"/>
  <c r="AO34" i="10"/>
  <c r="I34" i="10"/>
  <c r="N34" i="10"/>
  <c r="AB34" i="10"/>
  <c r="K34" i="10"/>
  <c r="Z34" i="10"/>
  <c r="AD34" i="10"/>
  <c r="AN34" i="10"/>
  <c r="AM34" i="10"/>
  <c r="F34" i="10"/>
  <c r="T34" i="10"/>
  <c r="AF34" i="10"/>
  <c r="R34" i="10"/>
  <c r="AW32" i="9"/>
  <c r="AW34" i="9" s="1"/>
  <c r="AW36" i="9" s="1"/>
  <c r="AX36" i="9"/>
  <c r="AQ17" i="9"/>
  <c r="C19" i="9"/>
  <c r="AA19" i="9"/>
  <c r="AL17" i="9"/>
  <c r="AL19" i="9" s="1"/>
  <c r="Z19" i="9"/>
  <c r="D19" i="9"/>
  <c r="L19" i="9"/>
  <c r="T19" i="9"/>
  <c r="AB19" i="9"/>
  <c r="AH17" i="9"/>
  <c r="AH19" i="9" s="1"/>
  <c r="AP17" i="9"/>
  <c r="AP19" i="9" s="1"/>
  <c r="AK17" i="9"/>
  <c r="AK19" i="9" s="1"/>
  <c r="AS17" i="9"/>
  <c r="AS19" i="9" s="1"/>
  <c r="S19" i="9"/>
  <c r="AM19" i="9"/>
  <c r="G19" i="9"/>
  <c r="X19" i="9"/>
  <c r="H19" i="9"/>
  <c r="AF32" i="9"/>
  <c r="AF34" i="9" s="1"/>
  <c r="AQ19" i="9"/>
  <c r="B19" i="9"/>
  <c r="N19" i="9"/>
  <c r="M19" i="9"/>
  <c r="U19" i="9"/>
  <c r="AC19" i="9"/>
  <c r="V19" i="9"/>
  <c r="AT17" i="9"/>
  <c r="AT19" i="9" s="1"/>
  <c r="O19" i="9"/>
  <c r="AN19" i="9"/>
  <c r="W19" i="9"/>
  <c r="AU17" i="9"/>
  <c r="AU19" i="9" s="1"/>
  <c r="J19" i="9"/>
  <c r="E19" i="9"/>
  <c r="Y19" i="9"/>
  <c r="F32" i="9"/>
  <c r="F34" i="9" s="1"/>
  <c r="N32" i="9"/>
  <c r="N34" i="9" s="1"/>
  <c r="V32" i="9"/>
  <c r="V34" i="9" s="1"/>
  <c r="AD32" i="9"/>
  <c r="AD34" i="9" s="1"/>
  <c r="AL32" i="9"/>
  <c r="AL34" i="9" s="1"/>
  <c r="AL36" i="9" s="1"/>
  <c r="AT32" i="9"/>
  <c r="AT34" i="9" s="1"/>
  <c r="P19" i="9"/>
  <c r="AF17" i="9"/>
  <c r="AF19" i="9" s="1"/>
  <c r="AV17" i="9"/>
  <c r="AV19" i="9" s="1"/>
  <c r="K19" i="9"/>
  <c r="R19" i="9"/>
  <c r="F19" i="9"/>
  <c r="AD19" i="9"/>
  <c r="AJ17" i="9"/>
  <c r="AJ19" i="9" s="1"/>
  <c r="AR17" i="9"/>
  <c r="AR19" i="9" s="1"/>
  <c r="E32" i="9"/>
  <c r="E34" i="9" s="1"/>
  <c r="M32" i="9"/>
  <c r="M34" i="9" s="1"/>
  <c r="U32" i="9"/>
  <c r="U34" i="9" s="1"/>
  <c r="AC32" i="9"/>
  <c r="AC34" i="9" s="1"/>
  <c r="AK32" i="9"/>
  <c r="AK34" i="9" s="1"/>
  <c r="AS32" i="9"/>
  <c r="AS34" i="9" s="1"/>
  <c r="AJ32" i="9"/>
  <c r="AJ34" i="9" s="1"/>
  <c r="AR32" i="9"/>
  <c r="AR34" i="9" s="1"/>
  <c r="D32" i="9"/>
  <c r="D34" i="9" s="1"/>
  <c r="L32" i="9"/>
  <c r="L34" i="9" s="1"/>
  <c r="T32" i="9"/>
  <c r="AB32" i="9"/>
  <c r="AB34" i="9" s="1"/>
  <c r="AB36" i="9" s="1"/>
  <c r="O32" i="9"/>
  <c r="AE32" i="9"/>
  <c r="AU32" i="9"/>
  <c r="AU34" i="9" s="1"/>
  <c r="G32" i="9"/>
  <c r="W32" i="9"/>
  <c r="W34" i="9" s="1"/>
  <c r="AM32" i="9"/>
  <c r="AM34" i="9" s="1"/>
  <c r="B32" i="9"/>
  <c r="B34" i="9" s="1"/>
  <c r="J32" i="9"/>
  <c r="J34" i="9" s="1"/>
  <c r="R32" i="9"/>
  <c r="R34" i="9" s="1"/>
  <c r="Z32" i="9"/>
  <c r="Z34" i="9" s="1"/>
  <c r="AH32" i="9"/>
  <c r="AH34" i="9" s="1"/>
  <c r="AH36" i="9" s="1"/>
  <c r="AP32" i="9"/>
  <c r="AP34" i="9" s="1"/>
  <c r="AN32" i="9"/>
  <c r="AN34" i="9" s="1"/>
  <c r="AV32" i="9"/>
  <c r="AV34" i="9" s="1"/>
  <c r="H32" i="9"/>
  <c r="P32" i="9"/>
  <c r="P34" i="9" s="1"/>
  <c r="X32" i="9"/>
  <c r="X34" i="9" s="1"/>
  <c r="AQ32" i="9"/>
  <c r="AQ34" i="9" s="1"/>
  <c r="C32" i="9"/>
  <c r="C34" i="9" s="1"/>
  <c r="C36" i="9" s="1"/>
  <c r="K32" i="9"/>
  <c r="K34" i="9" s="1"/>
  <c r="S32" i="9"/>
  <c r="S34" i="9" s="1"/>
  <c r="AA32" i="9"/>
  <c r="AA34" i="9" s="1"/>
  <c r="AA36" i="9" s="1"/>
  <c r="AI32" i="9"/>
  <c r="I34" i="9"/>
  <c r="I36" i="9" s="1"/>
  <c r="Q34" i="9"/>
  <c r="Q36" i="9" s="1"/>
  <c r="Y34" i="9"/>
  <c r="AO34" i="9"/>
  <c r="AO36" i="9" s="1"/>
  <c r="H34" i="9"/>
  <c r="AI34" i="9"/>
  <c r="AI36" i="9" s="1"/>
  <c r="T34" i="9"/>
  <c r="G34" i="9"/>
  <c r="O34" i="9"/>
  <c r="AE34" i="9"/>
  <c r="AE36" i="9" s="1"/>
  <c r="AG34" i="9"/>
  <c r="AG36" i="9" s="1"/>
  <c r="AP36" i="9" l="1"/>
  <c r="AK36" i="9"/>
  <c r="D36" i="9"/>
  <c r="Z36" i="9"/>
  <c r="B36" i="9"/>
  <c r="AF36" i="9"/>
  <c r="T36" i="9"/>
  <c r="AD36" i="9"/>
  <c r="L36" i="9"/>
  <c r="K36" i="9"/>
  <c r="O36" i="9"/>
  <c r="M36" i="9"/>
  <c r="AV36" i="9"/>
  <c r="N36" i="9"/>
  <c r="X36" i="9"/>
  <c r="Y36" i="9"/>
  <c r="AT36" i="9"/>
  <c r="G36" i="9"/>
  <c r="AR36" i="9"/>
  <c r="P36" i="9"/>
  <c r="E36" i="9"/>
  <c r="V36" i="9"/>
  <c r="AQ36" i="9"/>
  <c r="AM36" i="9"/>
  <c r="AJ36" i="9"/>
  <c r="J36" i="9"/>
  <c r="AS36" i="9"/>
  <c r="S36" i="9"/>
  <c r="AU36" i="9"/>
  <c r="F36" i="9"/>
  <c r="W36" i="9"/>
  <c r="AC36" i="9"/>
  <c r="R36" i="9"/>
  <c r="AN36" i="9"/>
  <c r="U36" i="9"/>
  <c r="H3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Cowley</author>
  </authors>
  <commentList>
    <comment ref="Y32" authorId="0" shapeId="0" xr:uid="{B9443DFA-BD39-4779-AEEE-E738B96C0B14}">
      <text>
        <r>
          <rPr>
            <b/>
            <sz val="9"/>
            <color indexed="81"/>
            <rFont val="Tahoma"/>
            <family val="2"/>
          </rPr>
          <t>Alison Cowley:</t>
        </r>
        <r>
          <rPr>
            <sz val="9"/>
            <color indexed="81"/>
            <rFont val="Tahoma"/>
            <family val="2"/>
          </rPr>
          <t xml:space="preserve">
Note: errors in demand numbers in table on website
</t>
        </r>
      </text>
    </comment>
  </commentList>
</comments>
</file>

<file path=xl/sharedStrings.xml><?xml version="1.0" encoding="utf-8"?>
<sst xmlns="http://schemas.openxmlformats.org/spreadsheetml/2006/main" count="335" uniqueCount="124">
  <si>
    <t>EXPLANATORY NOTES</t>
  </si>
  <si>
    <t>Regional definitions</t>
  </si>
  <si>
    <t xml:space="preserve">Europe </t>
  </si>
  <si>
    <t>EU+ (includes UK and Turkey but excludes Russia)</t>
  </si>
  <si>
    <t>Japan</t>
  </si>
  <si>
    <t xml:space="preserve"> Japan only</t>
  </si>
  <si>
    <t xml:space="preserve">North America </t>
  </si>
  <si>
    <t>USA and Canada (excludes Mexico)</t>
  </si>
  <si>
    <t xml:space="preserve">China </t>
  </si>
  <si>
    <t>China only</t>
  </si>
  <si>
    <t xml:space="preserve">RoW </t>
  </si>
  <si>
    <t>Rest of World: all countries not captured in the above</t>
  </si>
  <si>
    <t>Market balance components</t>
  </si>
  <si>
    <t>Supply figures represent sales of primary PGM by producers and are allocated to the</t>
  </si>
  <si>
    <t>region where mining took place, rather than the region of subsequent processing.</t>
  </si>
  <si>
    <t>catalyst that replaces the spent charge).</t>
  </si>
  <si>
    <t>is accounted for at the time of vehicle production. It includes emissions catalysts on</t>
  </si>
  <si>
    <t>manufactured, not sold.</t>
  </si>
  <si>
    <t xml:space="preserve">Movements in stocks </t>
  </si>
  <si>
    <t>This figure gives the overall market balance in any one year and reflects the extent of</t>
  </si>
  <si>
    <t>stocks that must be mobilised to balance the market in that year. It is thus a proxy for</t>
  </si>
  <si>
    <t>changes in stocks held by fabricators, dealers, banks and depositories, but excludes</t>
  </si>
  <si>
    <t>stocks held by primary and secondary refiners and final consumers. A positive figure</t>
  </si>
  <si>
    <t>(market surplus) thus reflects an increase in global market stocks. A negative value</t>
  </si>
  <si>
    <t>(market deficit) indicates a decrease in global market stocks.</t>
  </si>
  <si>
    <t>Platinum supply and demand</t>
  </si>
  <si>
    <t>'Platinum' book series</t>
  </si>
  <si>
    <t xml:space="preserve">PGM market report series </t>
  </si>
  <si>
    <t>'000 oz</t>
  </si>
  <si>
    <t>Supply</t>
  </si>
  <si>
    <t>South Africa</t>
  </si>
  <si>
    <t>Russia</t>
  </si>
  <si>
    <t>North America</t>
  </si>
  <si>
    <t>Zimbabwe</t>
  </si>
  <si>
    <t>Others</t>
  </si>
  <si>
    <t>Total Supply</t>
  </si>
  <si>
    <t>Demand by Application</t>
  </si>
  <si>
    <t>Auto (6)</t>
  </si>
  <si>
    <t>Chemical</t>
  </si>
  <si>
    <t>Dental &amp; Biomedical (3)</t>
  </si>
  <si>
    <t>Electrical &amp; Electronics (1)</t>
  </si>
  <si>
    <t>Glass</t>
  </si>
  <si>
    <t>Investment (2)</t>
  </si>
  <si>
    <t>Jewellery* (1)</t>
  </si>
  <si>
    <t>Petroleum</t>
  </si>
  <si>
    <t>Pollution Control (5)</t>
  </si>
  <si>
    <t>Other</t>
  </si>
  <si>
    <t>Demand</t>
  </si>
  <si>
    <t>Western sales to China &amp; E. Europe (4)</t>
  </si>
  <si>
    <t>Electrical</t>
  </si>
  <si>
    <t>Jewellery</t>
  </si>
  <si>
    <t>Movements in Stocks</t>
  </si>
  <si>
    <t>(1)</t>
  </si>
  <si>
    <t>Before 2005 jewellery and electrical/electronics demand is net of recycling.</t>
  </si>
  <si>
    <t>(2)</t>
  </si>
  <si>
    <t>Before 1980, all investment demand is included in "Other". In 1980 and 1981, our investment demand figure is for Japanese bar sales only. From 1982, investment includes coins and small bars (previously in "Other").</t>
  </si>
  <si>
    <t>(3)</t>
  </si>
  <si>
    <t>Before 2005 Dental &amp; Biomedical was included in "Other"</t>
  </si>
  <si>
    <t>(4)</t>
  </si>
  <si>
    <t>Before 1993, estimates include Eastern Europe; for 1993 and subsequent years, demand in this region is included in our European figures. China demand is included in Rest of World between 1996 and 1998.</t>
  </si>
  <si>
    <t>(5)</t>
  </si>
  <si>
    <t>Before 2013, demand in Pollution Control was included in our Auto (non-road mobile machinery) and Other (small engines &amp; stationary pollution control) categories</t>
  </si>
  <si>
    <t>(6)</t>
  </si>
  <si>
    <t>From 2013, Auto includes demand for platinum in road vehicles only (including fuel cell electric vehicles). Before 2013, Auto comprises demand for autocatalysts used on road vehicles and non-road mobile machinery (excluding FCEV).</t>
  </si>
  <si>
    <t>Europe</t>
  </si>
  <si>
    <t>Totals</t>
  </si>
  <si>
    <t>China</t>
  </si>
  <si>
    <t>Rest of the World</t>
  </si>
  <si>
    <t>Palladium Supply and Demand</t>
  </si>
  <si>
    <t xml:space="preserve">Russia </t>
  </si>
  <si>
    <t xml:space="preserve">   Primary</t>
  </si>
  <si>
    <t xml:space="preserve">   State Stock Sales</t>
  </si>
  <si>
    <t>Chemical (1)</t>
  </si>
  <si>
    <t>Dental &amp; Biomedical (4)</t>
  </si>
  <si>
    <t>Electrical &amp; Electronics (2)</t>
  </si>
  <si>
    <t>Investment (3)</t>
  </si>
  <si>
    <t>Jewellery (2)</t>
  </si>
  <si>
    <t>Movements in stocks</t>
  </si>
  <si>
    <t>Before 1986, Chemical demand is included under Other applications.</t>
  </si>
  <si>
    <t>Before 2005 jewellery and electrical demand is net of recycling.</t>
  </si>
  <si>
    <t xml:space="preserve">Before 1998,  investment demand is included in "Other". </t>
  </si>
  <si>
    <t>From 2013, Dental &amp; Biomedical includes small quantities of palladium demand in biomedical devices, previously included in 'Other'.</t>
  </si>
  <si>
    <t>From 2013, Auto includes demand for palladium in road vehicles only. Before 2013, Auto comprises demand for autocatalysts used on road vehicles and non-road mobile machinery.</t>
  </si>
  <si>
    <t>Palladium Demand by Application: Regions</t>
  </si>
  <si>
    <t>Rhodium Supply and Demand</t>
  </si>
  <si>
    <t>Auto (1)</t>
  </si>
  <si>
    <t>Electrical &amp; Electronics</t>
  </si>
  <si>
    <t>Other (2)</t>
  </si>
  <si>
    <t>Total Demand</t>
  </si>
  <si>
    <t>From 2013, Auto includes demand for rhodium in road vehicles only. Before 2013, Auto comprises demand for autocatalysts used on road vehicles and non-road mobile machinery.</t>
  </si>
  <si>
    <t>From 2013, Other includes demand for rhodium in autocatalysts used on non-road mobile machinery</t>
  </si>
  <si>
    <t>Primary supply</t>
  </si>
  <si>
    <t>Total primary supply</t>
  </si>
  <si>
    <t>Secondary supply</t>
  </si>
  <si>
    <t>Automotive</t>
  </si>
  <si>
    <t>Electronics/other</t>
  </si>
  <si>
    <t>Total secondary supply</t>
  </si>
  <si>
    <t>Total combined supply</t>
  </si>
  <si>
    <t>Demand by application</t>
  </si>
  <si>
    <t>Platinum Demand by Application: Regions</t>
  </si>
  <si>
    <t>Electrochemical</t>
  </si>
  <si>
    <t>Demand Total</t>
  </si>
  <si>
    <t>Please see page 32 of the May 2023 PGM Market Report for additional information on 'Understanding PGM demand, supply, recycling and availability'</t>
  </si>
  <si>
    <t>Secondary supply is the quantity of metal recovered from open-loop recycling</t>
  </si>
  <si>
    <t>(i.e. where the original purchaser does not retain ownership of the PGM).</t>
  </si>
  <si>
    <t>Outside the automotive, jewellery and electronics markets, open-loop recycling is negligible.</t>
  </si>
  <si>
    <t xml:space="preserve">vehicles and aftermarket scrap. It does not include warranty or production scrap. </t>
  </si>
  <si>
    <t>Demand figures for any given application represent the sum of industry demand</t>
  </si>
  <si>
    <t>for new metal in that application, net of any closed-loop recycling (i.e. where industry</t>
  </si>
  <si>
    <t>participants retain ownership of the metal: an example would be recycling of</t>
  </si>
  <si>
    <t>spent chemical catalysts where the metal is retained to be used on fresh</t>
  </si>
  <si>
    <t>vehicles, motorcycles and three-wheelers, as well as fuel cell vehicles. Non-road</t>
  </si>
  <si>
    <t>mobile machinery is counted as industrial demand, in the pollution control category.</t>
  </si>
  <si>
    <t>Supply Total</t>
  </si>
  <si>
    <t>Iridium supply and demand</t>
  </si>
  <si>
    <t>Ruthenium supply and demand</t>
  </si>
  <si>
    <t>When using this data, please credit Johnson Matthey plc and 'PGM Market report May 2024'.</t>
  </si>
  <si>
    <r>
      <rPr>
        <b/>
        <sz val="9"/>
        <color theme="1"/>
        <rFont val="Calibri"/>
        <family val="2"/>
        <scheme val="minor"/>
      </rPr>
      <t xml:space="preserve">Automotive recycling </t>
    </r>
    <r>
      <rPr>
        <sz val="9"/>
        <color theme="1"/>
        <rFont val="Calibri"/>
        <family val="2"/>
        <scheme val="minor"/>
      </rPr>
      <t>represents the weight of metal recovered from end-of-life</t>
    </r>
  </si>
  <si>
    <r>
      <rPr>
        <b/>
        <sz val="9"/>
        <color theme="1"/>
        <rFont val="Calibri"/>
        <family val="2"/>
        <scheme val="minor"/>
      </rPr>
      <t xml:space="preserve">Automotive demand </t>
    </r>
    <r>
      <rPr>
        <sz val="9"/>
        <color theme="1"/>
        <rFont val="Calibri"/>
        <family val="2"/>
        <scheme val="minor"/>
      </rPr>
      <t>is allocated to the region where the vehicle is manufactured and</t>
    </r>
  </si>
  <si>
    <r>
      <rPr>
        <b/>
        <sz val="9"/>
        <color theme="1"/>
        <rFont val="Calibri"/>
        <family val="2"/>
        <scheme val="minor"/>
      </rPr>
      <t xml:space="preserve">Jewellery demand </t>
    </r>
    <r>
      <rPr>
        <sz val="9"/>
        <color theme="1"/>
        <rFont val="Calibri"/>
        <family val="2"/>
        <scheme val="minor"/>
      </rPr>
      <t>is allocated to the region where the finished jewellery is</t>
    </r>
  </si>
  <si>
    <t>When using this data, please credit Johnson Matthey plc and 'PGM Market report May 2024'</t>
  </si>
  <si>
    <t>All data from Johnson Matthey's 'Platinum' report series and 'PGM market report' series.</t>
  </si>
  <si>
    <t>Johnson Matthey PGM market report</t>
  </si>
  <si>
    <t>Current and past editions of the PGM market report are available 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</si>
</sst>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_ ;[Red]\-0\ "/>
    <numFmt numFmtId="166" formatCode="_-* #,##0_-;\-* #,##0_-;_-* &quot;-&quot;??_-;_-@_-"/>
  </numFmts>
  <fonts count="10"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3">
    <border>
      <left/>
      <right/>
      <top/>
      <bottom/>
      <diagonal/>
    </border>
    <border>
      <left/>
      <right/>
      <top style="thin">
        <color auto="1"/>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cellStyleXfs>
  <cellXfs count="57">
    <xf numFmtId="0" fontId="0" fillId="0" borderId="0" xfId="0"/>
    <xf numFmtId="0" fontId="4" fillId="0" borderId="0" xfId="0" applyFont="1"/>
    <xf numFmtId="0" fontId="5" fillId="3" borderId="0" xfId="0" applyFont="1" applyFill="1"/>
    <xf numFmtId="0" fontId="5" fillId="2" borderId="0" xfId="0" applyFont="1" applyFill="1"/>
    <xf numFmtId="0" fontId="5" fillId="0" borderId="0" xfId="0" applyFont="1"/>
    <xf numFmtId="0" fontId="6" fillId="0" borderId="0" xfId="0" applyFont="1"/>
    <xf numFmtId="0" fontId="6" fillId="3" borderId="0" xfId="0" quotePrefix="1" applyFont="1" applyFill="1"/>
    <xf numFmtId="0" fontId="6" fillId="3" borderId="0" xfId="0" applyFont="1" applyFill="1"/>
    <xf numFmtId="17" fontId="6" fillId="2" borderId="0" xfId="0" applyNumberFormat="1" applyFont="1" applyFill="1"/>
    <xf numFmtId="0" fontId="6" fillId="2" borderId="0" xfId="0" applyFont="1" applyFill="1"/>
    <xf numFmtId="0" fontId="4" fillId="3" borderId="0" xfId="0" applyFont="1" applyFill="1"/>
    <xf numFmtId="0" fontId="4" fillId="2" borderId="0" xfId="0" applyFont="1" applyFill="1"/>
    <xf numFmtId="164" fontId="5" fillId="3" borderId="0" xfId="0" applyNumberFormat="1" applyFont="1" applyFill="1"/>
    <xf numFmtId="164" fontId="5" fillId="2" borderId="0" xfId="0" applyNumberFormat="1" applyFont="1" applyFill="1"/>
    <xf numFmtId="164" fontId="5" fillId="0" borderId="0" xfId="0" applyNumberFormat="1" applyFont="1"/>
    <xf numFmtId="164" fontId="5" fillId="2" borderId="0" xfId="1" applyNumberFormat="1" applyFont="1" applyFill="1" applyAlignment="1">
      <alignment horizontal="right"/>
    </xf>
    <xf numFmtId="164" fontId="5" fillId="3" borderId="0" xfId="0" applyNumberFormat="1" applyFont="1" applyFill="1" applyAlignment="1">
      <alignment horizontal="right"/>
    </xf>
    <xf numFmtId="0" fontId="4" fillId="0" borderId="1" xfId="0" applyFont="1" applyBorder="1"/>
    <xf numFmtId="164" fontId="4" fillId="3" borderId="1" xfId="0" applyNumberFormat="1" applyFont="1" applyFill="1" applyBorder="1"/>
    <xf numFmtId="164" fontId="4" fillId="2" borderId="1" xfId="0" applyNumberFormat="1" applyFont="1" applyFill="1" applyBorder="1"/>
    <xf numFmtId="164" fontId="4" fillId="0" borderId="1" xfId="0" applyNumberFormat="1" applyFont="1" applyBorder="1"/>
    <xf numFmtId="164" fontId="5" fillId="3" borderId="0" xfId="1" applyNumberFormat="1" applyFont="1" applyFill="1"/>
    <xf numFmtId="164" fontId="4" fillId="3" borderId="0" xfId="0" applyNumberFormat="1" applyFont="1" applyFill="1"/>
    <xf numFmtId="164" fontId="4" fillId="2" borderId="0" xfId="0" applyNumberFormat="1" applyFont="1" applyFill="1"/>
    <xf numFmtId="164" fontId="6" fillId="3" borderId="0" xfId="0" applyNumberFormat="1" applyFont="1" applyFill="1"/>
    <xf numFmtId="164" fontId="6" fillId="2" borderId="0" xfId="0" applyNumberFormat="1" applyFont="1" applyFill="1"/>
    <xf numFmtId="164" fontId="4" fillId="0" borderId="0" xfId="0" applyNumberFormat="1" applyFont="1"/>
    <xf numFmtId="165" fontId="4" fillId="3" borderId="0" xfId="0" applyNumberFormat="1" applyFont="1" applyFill="1"/>
    <xf numFmtId="165" fontId="4" fillId="2" borderId="0" xfId="0" applyNumberFormat="1" applyFont="1" applyFill="1"/>
    <xf numFmtId="0" fontId="7" fillId="0" borderId="0" xfId="0" applyFont="1" applyBorder="1"/>
    <xf numFmtId="164" fontId="7" fillId="3" borderId="0" xfId="0" applyNumberFormat="1" applyFont="1" applyFill="1" applyBorder="1"/>
    <xf numFmtId="164" fontId="7" fillId="2" borderId="0" xfId="0" applyNumberFormat="1" applyFont="1" applyFill="1" applyBorder="1"/>
    <xf numFmtId="164" fontId="5" fillId="2" borderId="0" xfId="0" applyNumberFormat="1" applyFont="1" applyFill="1" applyAlignment="1">
      <alignment horizontal="right"/>
    </xf>
    <xf numFmtId="0" fontId="5" fillId="0" borderId="1" xfId="0" applyFont="1" applyBorder="1"/>
    <xf numFmtId="43" fontId="5" fillId="3" borderId="0" xfId="0" applyNumberFormat="1" applyFont="1" applyFill="1"/>
    <xf numFmtId="0" fontId="5" fillId="0" borderId="0" xfId="0" quotePrefix="1" applyFont="1" applyAlignment="1">
      <alignment horizontal="right"/>
    </xf>
    <xf numFmtId="43" fontId="5" fillId="3" borderId="0" xfId="0" applyNumberFormat="1" applyFont="1" applyFill="1" applyAlignment="1">
      <alignment horizontal="right"/>
    </xf>
    <xf numFmtId="0" fontId="4" fillId="0" borderId="2" xfId="0" applyFont="1" applyBorder="1"/>
    <xf numFmtId="0" fontId="4" fillId="3" borderId="2" xfId="0" applyFont="1" applyFill="1" applyBorder="1"/>
    <xf numFmtId="0" fontId="4" fillId="2" borderId="2" xfId="0" applyFont="1" applyFill="1" applyBorder="1"/>
    <xf numFmtId="164" fontId="4" fillId="2" borderId="0" xfId="0" applyNumberFormat="1" applyFont="1" applyFill="1" applyAlignment="1">
      <alignment horizontal="right"/>
    </xf>
    <xf numFmtId="9" fontId="5" fillId="2" borderId="0" xfId="1" applyFont="1" applyFill="1"/>
    <xf numFmtId="0" fontId="4" fillId="0" borderId="0" xfId="0" quotePrefix="1" applyFont="1"/>
    <xf numFmtId="0" fontId="4" fillId="2" borderId="0" xfId="0" quotePrefix="1" applyFont="1" applyFill="1"/>
    <xf numFmtId="0" fontId="5" fillId="0" borderId="0" xfId="0" quotePrefix="1" applyFont="1"/>
    <xf numFmtId="0" fontId="5" fillId="2" borderId="0" xfId="0" quotePrefix="1" applyFont="1" applyFill="1"/>
    <xf numFmtId="3" fontId="5" fillId="2" borderId="0" xfId="0" applyNumberFormat="1" applyFont="1" applyFill="1"/>
    <xf numFmtId="0" fontId="4" fillId="0" borderId="1" xfId="0" quotePrefix="1" applyFont="1" applyBorder="1"/>
    <xf numFmtId="3" fontId="4" fillId="2" borderId="1" xfId="0" applyNumberFormat="1" applyFont="1" applyFill="1" applyBorder="1"/>
    <xf numFmtId="166" fontId="5" fillId="2" borderId="0" xfId="2" applyNumberFormat="1" applyFont="1" applyFill="1"/>
    <xf numFmtId="166" fontId="4" fillId="2" borderId="1" xfId="2" applyNumberFormat="1" applyFont="1" applyFill="1" applyBorder="1"/>
    <xf numFmtId="0" fontId="4" fillId="2" borderId="1" xfId="0" applyFont="1" applyFill="1" applyBorder="1"/>
    <xf numFmtId="0" fontId="7" fillId="0" borderId="0" xfId="0" applyFont="1"/>
    <xf numFmtId="0" fontId="5" fillId="4" borderId="0" xfId="0" applyFont="1" applyFill="1"/>
    <xf numFmtId="0" fontId="6" fillId="4" borderId="0" xfId="0" applyFont="1" applyFill="1"/>
    <xf numFmtId="0" fontId="4" fillId="4" borderId="0" xfId="0" applyFont="1" applyFill="1"/>
    <xf numFmtId="0" fontId="9" fillId="0" borderId="0" xfId="3" applyFont="1"/>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tthey.com/en/products-and-markets/pgms-and-circularity/pgm-markets/pgm-market-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AD11-5A94-4115-8B61-DE1158C9EA8E}">
  <dimension ref="A1:E48"/>
  <sheetViews>
    <sheetView tabSelected="1" workbookViewId="0"/>
  </sheetViews>
  <sheetFormatPr defaultRowHeight="12" x14ac:dyDescent="0.3"/>
  <cols>
    <col min="1" max="1" width="26.08984375" style="4" customWidth="1"/>
    <col min="2" max="16384" width="8.7265625" style="4"/>
  </cols>
  <sheetData>
    <row r="1" spans="1:5" x14ac:dyDescent="0.3">
      <c r="A1" s="1" t="s">
        <v>0</v>
      </c>
    </row>
    <row r="2" spans="1:5" x14ac:dyDescent="0.3">
      <c r="A2" s="1" t="s">
        <v>121</v>
      </c>
    </row>
    <row r="3" spans="1:5" x14ac:dyDescent="0.3">
      <c r="A3" s="1" t="s">
        <v>123</v>
      </c>
      <c r="E3" s="56" t="s">
        <v>122</v>
      </c>
    </row>
    <row r="5" spans="1:5" x14ac:dyDescent="0.3">
      <c r="A5" s="52" t="s">
        <v>102</v>
      </c>
    </row>
    <row r="7" spans="1:5" x14ac:dyDescent="0.3">
      <c r="A7" s="54" t="s">
        <v>120</v>
      </c>
      <c r="B7" s="53"/>
      <c r="C7" s="53"/>
      <c r="D7" s="53"/>
      <c r="E7" s="53"/>
    </row>
    <row r="9" spans="1:5" x14ac:dyDescent="0.3">
      <c r="A9" s="1" t="s">
        <v>1</v>
      </c>
    </row>
    <row r="10" spans="1:5" x14ac:dyDescent="0.3">
      <c r="A10" s="4" t="s">
        <v>2</v>
      </c>
      <c r="B10" s="4" t="s">
        <v>3</v>
      </c>
    </row>
    <row r="11" spans="1:5" x14ac:dyDescent="0.3">
      <c r="A11" s="4" t="s">
        <v>4</v>
      </c>
      <c r="B11" s="4" t="s">
        <v>5</v>
      </c>
    </row>
    <row r="12" spans="1:5" x14ac:dyDescent="0.3">
      <c r="A12" s="4" t="s">
        <v>6</v>
      </c>
      <c r="B12" s="4" t="s">
        <v>7</v>
      </c>
    </row>
    <row r="13" spans="1:5" x14ac:dyDescent="0.3">
      <c r="A13" s="4" t="s">
        <v>8</v>
      </c>
      <c r="B13" s="4" t="s">
        <v>9</v>
      </c>
    </row>
    <row r="14" spans="1:5" x14ac:dyDescent="0.3">
      <c r="A14" s="4" t="s">
        <v>10</v>
      </c>
      <c r="B14" s="4" t="s">
        <v>11</v>
      </c>
    </row>
    <row r="16" spans="1:5" x14ac:dyDescent="0.3">
      <c r="A16" s="1" t="s">
        <v>12</v>
      </c>
    </row>
    <row r="17" spans="1:2" x14ac:dyDescent="0.3">
      <c r="A17" s="1" t="s">
        <v>91</v>
      </c>
      <c r="B17" s="4" t="s">
        <v>13</v>
      </c>
    </row>
    <row r="18" spans="1:2" x14ac:dyDescent="0.3">
      <c r="B18" s="4" t="s">
        <v>14</v>
      </c>
    </row>
    <row r="20" spans="1:2" x14ac:dyDescent="0.3">
      <c r="A20" s="1" t="s">
        <v>93</v>
      </c>
      <c r="B20" s="4" t="s">
        <v>103</v>
      </c>
    </row>
    <row r="21" spans="1:2" x14ac:dyDescent="0.3">
      <c r="B21" s="4" t="s">
        <v>104</v>
      </c>
    </row>
    <row r="22" spans="1:2" x14ac:dyDescent="0.3">
      <c r="B22" s="4" t="s">
        <v>105</v>
      </c>
    </row>
    <row r="24" spans="1:2" x14ac:dyDescent="0.3">
      <c r="B24" s="4" t="s">
        <v>117</v>
      </c>
    </row>
    <row r="25" spans="1:2" x14ac:dyDescent="0.3">
      <c r="B25" s="4" t="s">
        <v>106</v>
      </c>
    </row>
    <row r="27" spans="1:2" x14ac:dyDescent="0.3">
      <c r="A27" s="1" t="s">
        <v>47</v>
      </c>
      <c r="B27" s="4" t="s">
        <v>107</v>
      </c>
    </row>
    <row r="28" spans="1:2" x14ac:dyDescent="0.3">
      <c r="B28" s="4" t="s">
        <v>108</v>
      </c>
    </row>
    <row r="29" spans="1:2" x14ac:dyDescent="0.3">
      <c r="B29" s="4" t="s">
        <v>109</v>
      </c>
    </row>
    <row r="30" spans="1:2" x14ac:dyDescent="0.3">
      <c r="B30" s="4" t="s">
        <v>110</v>
      </c>
    </row>
    <row r="31" spans="1:2" x14ac:dyDescent="0.3">
      <c r="B31" s="4" t="s">
        <v>15</v>
      </c>
    </row>
    <row r="33" spans="1:2" x14ac:dyDescent="0.3">
      <c r="B33" s="4" t="s">
        <v>118</v>
      </c>
    </row>
    <row r="34" spans="1:2" x14ac:dyDescent="0.3">
      <c r="B34" s="4" t="s">
        <v>16</v>
      </c>
    </row>
    <row r="35" spans="1:2" x14ac:dyDescent="0.3">
      <c r="B35" s="4" t="s">
        <v>111</v>
      </c>
    </row>
    <row r="36" spans="1:2" x14ac:dyDescent="0.3">
      <c r="B36" s="4" t="s">
        <v>112</v>
      </c>
    </row>
    <row r="38" spans="1:2" x14ac:dyDescent="0.3">
      <c r="B38" s="4" t="s">
        <v>119</v>
      </c>
    </row>
    <row r="39" spans="1:2" x14ac:dyDescent="0.3">
      <c r="B39" s="4" t="s">
        <v>17</v>
      </c>
    </row>
    <row r="41" spans="1:2" x14ac:dyDescent="0.3">
      <c r="A41" s="1" t="s">
        <v>18</v>
      </c>
      <c r="B41" s="4" t="s">
        <v>19</v>
      </c>
    </row>
    <row r="42" spans="1:2" x14ac:dyDescent="0.3">
      <c r="B42" s="4" t="s">
        <v>20</v>
      </c>
    </row>
    <row r="43" spans="1:2" x14ac:dyDescent="0.3">
      <c r="B43" s="4" t="s">
        <v>21</v>
      </c>
    </row>
    <row r="44" spans="1:2" x14ac:dyDescent="0.3">
      <c r="B44" s="4" t="s">
        <v>22</v>
      </c>
    </row>
    <row r="45" spans="1:2" x14ac:dyDescent="0.3">
      <c r="B45" s="4" t="s">
        <v>23</v>
      </c>
    </row>
    <row r="46" spans="1:2" x14ac:dyDescent="0.3">
      <c r="B46" s="4" t="s">
        <v>24</v>
      </c>
    </row>
    <row r="48" spans="1:2" x14ac:dyDescent="0.3">
      <c r="A48" s="1"/>
    </row>
  </sheetData>
  <hyperlinks>
    <hyperlink ref="E3" r:id="rId1" xr:uid="{E0DB601D-C666-4543-BD30-48D836C9D70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92CD-1471-4029-9657-AB5A3D917C89}">
  <dimension ref="A1:BA119"/>
  <sheetViews>
    <sheetView zoomScale="104" zoomScaleNormal="104" workbookViewId="0">
      <pane xSplit="1" ySplit="4" topLeftCell="X5" activePane="bottomRight" state="frozen"/>
      <selection pane="topRight" activeCell="B1" sqref="B1"/>
      <selection pane="bottomLeft" activeCell="A5" sqref="A5"/>
      <selection pane="bottomRight" activeCell="AI4" sqref="AI4"/>
    </sheetView>
  </sheetViews>
  <sheetFormatPr defaultRowHeight="12" x14ac:dyDescent="0.3"/>
  <cols>
    <col min="1" max="1" width="34" style="4" customWidth="1"/>
    <col min="2" max="15" width="8.90625" style="2"/>
    <col min="16" max="18" width="8.90625" style="2" customWidth="1"/>
    <col min="19" max="35" width="8.90625" style="2"/>
    <col min="36" max="50" width="8.90625" style="3"/>
    <col min="51" max="51" width="8.7265625" style="3"/>
    <col min="52" max="16384" width="8.7265625" style="4"/>
  </cols>
  <sheetData>
    <row r="1" spans="1:53" x14ac:dyDescent="0.3">
      <c r="A1" s="1" t="s">
        <v>25</v>
      </c>
    </row>
    <row r="2" spans="1:53" x14ac:dyDescent="0.3">
      <c r="A2" s="54" t="s">
        <v>116</v>
      </c>
      <c r="B2" s="54"/>
      <c r="C2" s="54"/>
      <c r="D2" s="54"/>
      <c r="E2" s="54"/>
    </row>
    <row r="3" spans="1:53" s="5" customFormat="1" x14ac:dyDescent="0.3">
      <c r="B3" s="6" t="s">
        <v>26</v>
      </c>
      <c r="C3" s="7"/>
      <c r="D3" s="7"/>
      <c r="E3" s="7"/>
      <c r="F3" s="7"/>
      <c r="G3" s="7"/>
      <c r="H3" s="6" t="s">
        <v>26</v>
      </c>
      <c r="I3" s="7"/>
      <c r="J3" s="7"/>
      <c r="K3" s="7"/>
      <c r="L3" s="7"/>
      <c r="M3" s="7"/>
      <c r="N3" s="7"/>
      <c r="O3" s="7"/>
      <c r="P3" s="6" t="s">
        <v>26</v>
      </c>
      <c r="Q3" s="7"/>
      <c r="R3" s="7"/>
      <c r="S3" s="7"/>
      <c r="T3" s="7"/>
      <c r="U3" s="7"/>
      <c r="V3" s="7"/>
      <c r="W3" s="7"/>
      <c r="X3" s="6" t="s">
        <v>26</v>
      </c>
      <c r="Y3" s="7"/>
      <c r="Z3" s="7"/>
      <c r="AA3" s="7"/>
      <c r="AB3" s="7"/>
      <c r="AC3" s="7"/>
      <c r="AD3" s="7"/>
      <c r="AE3" s="7"/>
      <c r="AF3" s="7"/>
      <c r="AG3" s="6" t="s">
        <v>26</v>
      </c>
      <c r="AH3" s="7"/>
      <c r="AI3" s="2"/>
      <c r="AJ3" s="8" t="s">
        <v>27</v>
      </c>
      <c r="AK3" s="8"/>
      <c r="AL3" s="8"/>
      <c r="AM3" s="8"/>
      <c r="AN3" s="8"/>
      <c r="AO3" s="8"/>
      <c r="AP3" s="8" t="s">
        <v>27</v>
      </c>
      <c r="AQ3" s="9"/>
      <c r="AR3" s="9"/>
      <c r="AS3" s="9"/>
      <c r="AT3" s="9"/>
      <c r="AU3" s="9"/>
      <c r="AV3" s="9"/>
      <c r="AW3" s="8" t="s">
        <v>27</v>
      </c>
      <c r="AX3" s="9"/>
      <c r="AY3" s="9"/>
    </row>
    <row r="4" spans="1:53" s="1" customFormat="1" x14ac:dyDescent="0.3">
      <c r="A4" s="1" t="s">
        <v>28</v>
      </c>
      <c r="B4" s="10">
        <f t="shared" ref="B4:AC4" si="0">C4-1</f>
        <v>1975</v>
      </c>
      <c r="C4" s="10">
        <f t="shared" si="0"/>
        <v>1976</v>
      </c>
      <c r="D4" s="10">
        <f t="shared" si="0"/>
        <v>1977</v>
      </c>
      <c r="E4" s="10">
        <f t="shared" si="0"/>
        <v>1978</v>
      </c>
      <c r="F4" s="10">
        <f t="shared" si="0"/>
        <v>1979</v>
      </c>
      <c r="G4" s="10">
        <f t="shared" si="0"/>
        <v>1980</v>
      </c>
      <c r="H4" s="10">
        <f t="shared" si="0"/>
        <v>1981</v>
      </c>
      <c r="I4" s="10">
        <f t="shared" si="0"/>
        <v>1982</v>
      </c>
      <c r="J4" s="10">
        <f t="shared" si="0"/>
        <v>1983</v>
      </c>
      <c r="K4" s="10">
        <f t="shared" si="0"/>
        <v>1984</v>
      </c>
      <c r="L4" s="10">
        <f t="shared" si="0"/>
        <v>1985</v>
      </c>
      <c r="M4" s="10">
        <f t="shared" si="0"/>
        <v>1986</v>
      </c>
      <c r="N4" s="10">
        <f t="shared" si="0"/>
        <v>1987</v>
      </c>
      <c r="O4" s="10">
        <f t="shared" si="0"/>
        <v>1988</v>
      </c>
      <c r="P4" s="10">
        <f t="shared" si="0"/>
        <v>1989</v>
      </c>
      <c r="Q4" s="10">
        <f t="shared" si="0"/>
        <v>1990</v>
      </c>
      <c r="R4" s="10">
        <f t="shared" si="0"/>
        <v>1991</v>
      </c>
      <c r="S4" s="10">
        <f t="shared" si="0"/>
        <v>1992</v>
      </c>
      <c r="T4" s="10">
        <f t="shared" si="0"/>
        <v>1993</v>
      </c>
      <c r="U4" s="10">
        <f t="shared" si="0"/>
        <v>1994</v>
      </c>
      <c r="V4" s="10">
        <f t="shared" si="0"/>
        <v>1995</v>
      </c>
      <c r="W4" s="10">
        <f t="shared" si="0"/>
        <v>1996</v>
      </c>
      <c r="X4" s="10">
        <f t="shared" si="0"/>
        <v>1997</v>
      </c>
      <c r="Y4" s="10">
        <f t="shared" si="0"/>
        <v>1998</v>
      </c>
      <c r="Z4" s="10">
        <f t="shared" si="0"/>
        <v>1999</v>
      </c>
      <c r="AA4" s="10">
        <f t="shared" si="0"/>
        <v>2000</v>
      </c>
      <c r="AB4" s="10">
        <f t="shared" si="0"/>
        <v>2001</v>
      </c>
      <c r="AC4" s="10">
        <f t="shared" si="0"/>
        <v>2002</v>
      </c>
      <c r="AD4" s="10">
        <f>AE4-1</f>
        <v>2003</v>
      </c>
      <c r="AE4" s="10">
        <v>2004</v>
      </c>
      <c r="AF4" s="10">
        <v>2005</v>
      </c>
      <c r="AG4" s="10">
        <v>2006</v>
      </c>
      <c r="AH4" s="10">
        <v>2007</v>
      </c>
      <c r="AI4" s="10">
        <v>2008</v>
      </c>
      <c r="AJ4" s="11">
        <v>2009</v>
      </c>
      <c r="AK4" s="11">
        <v>2010</v>
      </c>
      <c r="AL4" s="11">
        <v>2011</v>
      </c>
      <c r="AM4" s="11">
        <v>2012</v>
      </c>
      <c r="AN4" s="11">
        <v>2013</v>
      </c>
      <c r="AO4" s="11">
        <f>AN4+1</f>
        <v>2014</v>
      </c>
      <c r="AP4" s="11">
        <f>AO4+1</f>
        <v>2015</v>
      </c>
      <c r="AQ4" s="11">
        <f>AP4+1</f>
        <v>2016</v>
      </c>
      <c r="AR4" s="11">
        <f>AQ4+1</f>
        <v>2017</v>
      </c>
      <c r="AS4" s="11">
        <f>AR4+1</f>
        <v>2018</v>
      </c>
      <c r="AT4" s="11">
        <v>2019</v>
      </c>
      <c r="AU4" s="11">
        <v>2020</v>
      </c>
      <c r="AV4" s="11">
        <v>2021</v>
      </c>
      <c r="AW4" s="11">
        <v>2022</v>
      </c>
      <c r="AX4" s="11">
        <v>2023</v>
      </c>
      <c r="AY4" s="11">
        <v>2024</v>
      </c>
    </row>
    <row r="5" spans="1:53" x14ac:dyDescent="0.3">
      <c r="A5" s="1" t="s">
        <v>91</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3"/>
      <c r="AK5" s="13"/>
      <c r="AL5" s="13"/>
      <c r="AM5" s="13"/>
      <c r="AN5" s="13"/>
      <c r="AO5" s="13"/>
      <c r="AP5" s="13"/>
      <c r="AQ5" s="13"/>
      <c r="AR5" s="13"/>
      <c r="AS5" s="13"/>
      <c r="AT5" s="13"/>
      <c r="AU5" s="13"/>
      <c r="AV5" s="13"/>
      <c r="AW5" s="13"/>
      <c r="AX5" s="13"/>
      <c r="AY5" s="13"/>
    </row>
    <row r="6" spans="1:53" x14ac:dyDescent="0.3">
      <c r="A6" s="4" t="s">
        <v>30</v>
      </c>
      <c r="B6" s="12">
        <v>1760</v>
      </c>
      <c r="C6" s="12">
        <v>1710</v>
      </c>
      <c r="D6" s="12">
        <v>1780</v>
      </c>
      <c r="E6" s="12">
        <v>1950</v>
      </c>
      <c r="F6" s="12">
        <v>2180</v>
      </c>
      <c r="G6" s="12">
        <v>2320</v>
      </c>
      <c r="H6" s="12">
        <v>1800</v>
      </c>
      <c r="I6" s="12">
        <v>1960</v>
      </c>
      <c r="J6" s="12">
        <v>2070</v>
      </c>
      <c r="K6" s="12">
        <v>2280</v>
      </c>
      <c r="L6" s="12">
        <v>2340</v>
      </c>
      <c r="M6" s="12">
        <v>2350</v>
      </c>
      <c r="N6" s="12">
        <v>2520</v>
      </c>
      <c r="O6" s="12">
        <v>2580</v>
      </c>
      <c r="P6" s="12">
        <v>2620</v>
      </c>
      <c r="Q6" s="12">
        <v>2760</v>
      </c>
      <c r="R6" s="12">
        <v>2770</v>
      </c>
      <c r="S6" s="12">
        <v>2750</v>
      </c>
      <c r="T6" s="12">
        <v>3360</v>
      </c>
      <c r="U6" s="12">
        <v>3160</v>
      </c>
      <c r="V6" s="12">
        <v>3370</v>
      </c>
      <c r="W6" s="12">
        <v>3390</v>
      </c>
      <c r="X6" s="12">
        <v>3700</v>
      </c>
      <c r="Y6" s="12">
        <v>3680</v>
      </c>
      <c r="Z6" s="12">
        <v>3900</v>
      </c>
      <c r="AA6" s="12">
        <v>3800</v>
      </c>
      <c r="AB6" s="12">
        <v>4100</v>
      </c>
      <c r="AC6" s="12">
        <v>4450</v>
      </c>
      <c r="AD6" s="12">
        <v>4630</v>
      </c>
      <c r="AE6" s="12">
        <v>5010</v>
      </c>
      <c r="AF6" s="12">
        <v>5115</v>
      </c>
      <c r="AG6" s="12">
        <v>5295.03</v>
      </c>
      <c r="AH6" s="12">
        <v>5070</v>
      </c>
      <c r="AI6" s="12">
        <v>4515.000441107677</v>
      </c>
      <c r="AJ6" s="13">
        <v>4635</v>
      </c>
      <c r="AK6" s="13">
        <v>4635</v>
      </c>
      <c r="AL6" s="13">
        <v>4860</v>
      </c>
      <c r="AM6" s="13">
        <v>4110</v>
      </c>
      <c r="AN6" s="13">
        <v>4208</v>
      </c>
      <c r="AO6" s="13">
        <v>3546</v>
      </c>
      <c r="AP6" s="13">
        <v>4572</v>
      </c>
      <c r="AQ6" s="13">
        <v>4392</v>
      </c>
      <c r="AR6" s="13">
        <v>4450</v>
      </c>
      <c r="AS6" s="13">
        <v>4467</v>
      </c>
      <c r="AT6" s="13">
        <v>4344</v>
      </c>
      <c r="AU6" s="13">
        <v>3243</v>
      </c>
      <c r="AV6" s="13">
        <v>4609</v>
      </c>
      <c r="AW6" s="13">
        <v>3965</v>
      </c>
      <c r="AX6" s="13">
        <v>4001</v>
      </c>
      <c r="AY6" s="13">
        <v>3979</v>
      </c>
      <c r="BA6" s="14"/>
    </row>
    <row r="7" spans="1:53" x14ac:dyDescent="0.3">
      <c r="A7" s="4" t="s">
        <v>31</v>
      </c>
      <c r="B7" s="12">
        <v>600</v>
      </c>
      <c r="C7" s="12">
        <v>690</v>
      </c>
      <c r="D7" s="12">
        <v>640</v>
      </c>
      <c r="E7" s="12">
        <v>490</v>
      </c>
      <c r="F7" s="12">
        <v>460</v>
      </c>
      <c r="G7" s="12">
        <v>340</v>
      </c>
      <c r="H7" s="12">
        <v>370</v>
      </c>
      <c r="I7" s="12">
        <v>380</v>
      </c>
      <c r="J7" s="12">
        <v>290</v>
      </c>
      <c r="K7" s="12">
        <v>250</v>
      </c>
      <c r="L7" s="12">
        <v>230</v>
      </c>
      <c r="M7" s="12">
        <v>290</v>
      </c>
      <c r="N7" s="12">
        <v>400</v>
      </c>
      <c r="O7" s="12">
        <v>440</v>
      </c>
      <c r="P7" s="12">
        <v>550</v>
      </c>
      <c r="Q7" s="12">
        <v>720</v>
      </c>
      <c r="R7" s="12">
        <v>1100</v>
      </c>
      <c r="S7" s="12">
        <v>750</v>
      </c>
      <c r="T7" s="12">
        <v>680</v>
      </c>
      <c r="U7" s="12">
        <v>1010</v>
      </c>
      <c r="V7" s="12">
        <v>1280</v>
      </c>
      <c r="W7" s="12">
        <v>1220</v>
      </c>
      <c r="X7" s="12">
        <v>900</v>
      </c>
      <c r="Y7" s="12">
        <v>1300</v>
      </c>
      <c r="Z7" s="12">
        <v>540</v>
      </c>
      <c r="AA7" s="12">
        <v>1100</v>
      </c>
      <c r="AB7" s="12">
        <v>1300</v>
      </c>
      <c r="AC7" s="12">
        <v>980</v>
      </c>
      <c r="AD7" s="12">
        <v>1050</v>
      </c>
      <c r="AE7" s="12">
        <v>845</v>
      </c>
      <c r="AF7" s="12">
        <v>890</v>
      </c>
      <c r="AG7" s="12">
        <v>920</v>
      </c>
      <c r="AH7" s="12">
        <v>915</v>
      </c>
      <c r="AI7" s="12">
        <v>805</v>
      </c>
      <c r="AJ7" s="13">
        <v>785</v>
      </c>
      <c r="AK7" s="13">
        <v>825</v>
      </c>
      <c r="AL7" s="13">
        <v>835</v>
      </c>
      <c r="AM7" s="13">
        <v>801</v>
      </c>
      <c r="AN7" s="13">
        <v>736</v>
      </c>
      <c r="AO7" s="13">
        <v>700</v>
      </c>
      <c r="AP7" s="13">
        <v>670</v>
      </c>
      <c r="AQ7" s="13">
        <v>714</v>
      </c>
      <c r="AR7" s="13">
        <v>720</v>
      </c>
      <c r="AS7" s="13">
        <v>687</v>
      </c>
      <c r="AT7" s="13">
        <v>721</v>
      </c>
      <c r="AU7" s="13">
        <v>699</v>
      </c>
      <c r="AV7" s="13">
        <v>638</v>
      </c>
      <c r="AW7" s="15">
        <v>450</v>
      </c>
      <c r="AX7" s="15">
        <v>780</v>
      </c>
      <c r="AY7" s="15">
        <v>660</v>
      </c>
      <c r="AZ7" s="14"/>
    </row>
    <row r="8" spans="1:53" x14ac:dyDescent="0.3">
      <c r="A8" s="4" t="s">
        <v>32</v>
      </c>
      <c r="B8" s="12">
        <v>140</v>
      </c>
      <c r="C8" s="12">
        <v>170</v>
      </c>
      <c r="D8" s="12">
        <v>170</v>
      </c>
      <c r="E8" s="12">
        <v>170</v>
      </c>
      <c r="F8" s="12">
        <v>130</v>
      </c>
      <c r="G8" s="12">
        <v>130</v>
      </c>
      <c r="H8" s="12">
        <v>130</v>
      </c>
      <c r="I8" s="12">
        <v>120</v>
      </c>
      <c r="J8" s="12">
        <v>80</v>
      </c>
      <c r="K8" s="12">
        <v>150</v>
      </c>
      <c r="L8" s="12">
        <v>150</v>
      </c>
      <c r="M8" s="12">
        <v>150</v>
      </c>
      <c r="N8" s="12">
        <v>140</v>
      </c>
      <c r="O8" s="12">
        <v>210</v>
      </c>
      <c r="P8" s="12">
        <v>195</v>
      </c>
      <c r="Q8" s="12">
        <v>185</v>
      </c>
      <c r="R8" s="12">
        <v>220</v>
      </c>
      <c r="S8" s="12">
        <v>200</v>
      </c>
      <c r="T8" s="12">
        <v>220</v>
      </c>
      <c r="U8" s="12">
        <v>220</v>
      </c>
      <c r="V8" s="12">
        <v>240</v>
      </c>
      <c r="W8" s="12">
        <v>240</v>
      </c>
      <c r="X8" s="12">
        <v>240</v>
      </c>
      <c r="Y8" s="12">
        <v>285</v>
      </c>
      <c r="Z8" s="12">
        <v>270</v>
      </c>
      <c r="AA8" s="12">
        <v>285</v>
      </c>
      <c r="AB8" s="12">
        <v>360</v>
      </c>
      <c r="AC8" s="12">
        <v>390</v>
      </c>
      <c r="AD8" s="12">
        <v>295</v>
      </c>
      <c r="AE8" s="12">
        <v>385</v>
      </c>
      <c r="AF8" s="12">
        <v>365</v>
      </c>
      <c r="AG8" s="12">
        <v>345</v>
      </c>
      <c r="AH8" s="12">
        <v>325</v>
      </c>
      <c r="AI8" s="12">
        <v>325</v>
      </c>
      <c r="AJ8" s="13">
        <v>260</v>
      </c>
      <c r="AK8" s="13">
        <v>200</v>
      </c>
      <c r="AL8" s="13">
        <v>350</v>
      </c>
      <c r="AM8" s="13">
        <v>306</v>
      </c>
      <c r="AN8" s="13">
        <v>322</v>
      </c>
      <c r="AO8" s="13">
        <v>346</v>
      </c>
      <c r="AP8" s="13">
        <v>354</v>
      </c>
      <c r="AQ8" s="13">
        <v>370</v>
      </c>
      <c r="AR8" s="13">
        <v>368</v>
      </c>
      <c r="AS8" s="13">
        <v>370</v>
      </c>
      <c r="AT8" s="13">
        <v>367</v>
      </c>
      <c r="AU8" s="13">
        <v>334</v>
      </c>
      <c r="AV8" s="13">
        <v>279</v>
      </c>
      <c r="AW8" s="13">
        <v>280</v>
      </c>
      <c r="AX8" s="13">
        <v>288</v>
      </c>
      <c r="AY8" s="13">
        <v>303</v>
      </c>
    </row>
    <row r="9" spans="1:53" x14ac:dyDescent="0.3">
      <c r="A9" s="4" t="s">
        <v>33</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2">
        <v>155</v>
      </c>
      <c r="AG9" s="12">
        <v>165</v>
      </c>
      <c r="AH9" s="12">
        <v>170</v>
      </c>
      <c r="AI9" s="12">
        <v>180</v>
      </c>
      <c r="AJ9" s="13">
        <v>230</v>
      </c>
      <c r="AK9" s="13">
        <v>280</v>
      </c>
      <c r="AL9" s="13">
        <v>340</v>
      </c>
      <c r="AM9" s="13">
        <v>337</v>
      </c>
      <c r="AN9" s="13">
        <v>410</v>
      </c>
      <c r="AO9" s="13">
        <v>401</v>
      </c>
      <c r="AP9" s="13">
        <v>400</v>
      </c>
      <c r="AQ9" s="13">
        <v>489</v>
      </c>
      <c r="AR9" s="13">
        <v>466</v>
      </c>
      <c r="AS9" s="13">
        <v>474</v>
      </c>
      <c r="AT9" s="13">
        <v>451</v>
      </c>
      <c r="AU9" s="13">
        <v>482</v>
      </c>
      <c r="AV9" s="13">
        <v>465</v>
      </c>
      <c r="AW9" s="13">
        <v>488</v>
      </c>
      <c r="AX9" s="13">
        <v>515</v>
      </c>
      <c r="AY9" s="13">
        <v>530</v>
      </c>
    </row>
    <row r="10" spans="1:53" x14ac:dyDescent="0.3">
      <c r="A10" s="4" t="s">
        <v>34</v>
      </c>
      <c r="B10" s="12">
        <v>30</v>
      </c>
      <c r="C10" s="12">
        <v>30</v>
      </c>
      <c r="D10" s="12">
        <v>20</v>
      </c>
      <c r="E10" s="12">
        <v>40</v>
      </c>
      <c r="F10" s="12">
        <v>30</v>
      </c>
      <c r="G10" s="12">
        <v>30</v>
      </c>
      <c r="H10" s="12">
        <v>30</v>
      </c>
      <c r="I10" s="12">
        <v>30</v>
      </c>
      <c r="J10" s="12">
        <v>40</v>
      </c>
      <c r="K10" s="12">
        <v>40</v>
      </c>
      <c r="L10" s="12">
        <v>40</v>
      </c>
      <c r="M10" s="12">
        <v>40</v>
      </c>
      <c r="N10" s="12">
        <v>40</v>
      </c>
      <c r="O10" s="12">
        <v>50</v>
      </c>
      <c r="P10" s="12">
        <v>60</v>
      </c>
      <c r="Q10" s="12">
        <v>65</v>
      </c>
      <c r="R10" s="12">
        <v>70</v>
      </c>
      <c r="S10" s="12">
        <v>120</v>
      </c>
      <c r="T10" s="12">
        <v>130</v>
      </c>
      <c r="U10" s="12">
        <v>140</v>
      </c>
      <c r="V10" s="12">
        <v>100</v>
      </c>
      <c r="W10" s="12">
        <v>130</v>
      </c>
      <c r="X10" s="12">
        <v>120</v>
      </c>
      <c r="Y10" s="12">
        <v>135</v>
      </c>
      <c r="Z10" s="12">
        <v>160</v>
      </c>
      <c r="AA10" s="12">
        <v>105</v>
      </c>
      <c r="AB10" s="12">
        <v>100</v>
      </c>
      <c r="AC10" s="12">
        <v>150</v>
      </c>
      <c r="AD10" s="12">
        <v>225</v>
      </c>
      <c r="AE10" s="12">
        <v>250</v>
      </c>
      <c r="AF10" s="12">
        <v>115</v>
      </c>
      <c r="AG10" s="12">
        <v>105</v>
      </c>
      <c r="AH10" s="12">
        <v>120</v>
      </c>
      <c r="AI10" s="12">
        <v>115</v>
      </c>
      <c r="AJ10" s="13">
        <v>115</v>
      </c>
      <c r="AK10" s="13">
        <v>110</v>
      </c>
      <c r="AL10" s="13">
        <v>100</v>
      </c>
      <c r="AM10" s="13">
        <v>126</v>
      </c>
      <c r="AN10" s="13">
        <v>174</v>
      </c>
      <c r="AO10" s="13">
        <v>167</v>
      </c>
      <c r="AP10" s="13">
        <v>158</v>
      </c>
      <c r="AQ10" s="13">
        <v>162</v>
      </c>
      <c r="AR10" s="13">
        <v>157</v>
      </c>
      <c r="AS10" s="13">
        <v>152</v>
      </c>
      <c r="AT10" s="13">
        <v>154</v>
      </c>
      <c r="AU10" s="13">
        <v>205</v>
      </c>
      <c r="AV10" s="13">
        <v>222</v>
      </c>
      <c r="AW10" s="13">
        <v>203</v>
      </c>
      <c r="AX10" s="13">
        <v>207</v>
      </c>
      <c r="AY10" s="13">
        <v>209</v>
      </c>
    </row>
    <row r="11" spans="1:53" s="17" customFormat="1" x14ac:dyDescent="0.3">
      <c r="A11" s="17" t="s">
        <v>92</v>
      </c>
      <c r="B11" s="18">
        <f t="shared" ref="B11" si="1">SUM(B6:B10)</f>
        <v>2530</v>
      </c>
      <c r="C11" s="18">
        <f t="shared" ref="C11:AL11" si="2">SUM(C6:C10)</f>
        <v>2600</v>
      </c>
      <c r="D11" s="18">
        <f t="shared" si="2"/>
        <v>2610</v>
      </c>
      <c r="E11" s="18">
        <f t="shared" si="2"/>
        <v>2650</v>
      </c>
      <c r="F11" s="18">
        <f t="shared" si="2"/>
        <v>2800</v>
      </c>
      <c r="G11" s="18">
        <f t="shared" si="2"/>
        <v>2820</v>
      </c>
      <c r="H11" s="18">
        <f t="shared" si="2"/>
        <v>2330</v>
      </c>
      <c r="I11" s="18">
        <f t="shared" si="2"/>
        <v>2490</v>
      </c>
      <c r="J11" s="18">
        <f t="shared" si="2"/>
        <v>2480</v>
      </c>
      <c r="K11" s="18">
        <f t="shared" si="2"/>
        <v>2720</v>
      </c>
      <c r="L11" s="18">
        <f t="shared" si="2"/>
        <v>2760</v>
      </c>
      <c r="M11" s="18">
        <f t="shared" si="2"/>
        <v>2830</v>
      </c>
      <c r="N11" s="18">
        <f t="shared" si="2"/>
        <v>3100</v>
      </c>
      <c r="O11" s="18">
        <f t="shared" si="2"/>
        <v>3280</v>
      </c>
      <c r="P11" s="18">
        <f t="shared" si="2"/>
        <v>3425</v>
      </c>
      <c r="Q11" s="18">
        <f t="shared" si="2"/>
        <v>3730</v>
      </c>
      <c r="R11" s="18">
        <f t="shared" si="2"/>
        <v>4160</v>
      </c>
      <c r="S11" s="18">
        <f t="shared" si="2"/>
        <v>3820</v>
      </c>
      <c r="T11" s="18">
        <f t="shared" si="2"/>
        <v>4390</v>
      </c>
      <c r="U11" s="18">
        <f t="shared" si="2"/>
        <v>4530</v>
      </c>
      <c r="V11" s="18">
        <f t="shared" si="2"/>
        <v>4990</v>
      </c>
      <c r="W11" s="18">
        <f t="shared" si="2"/>
        <v>4980</v>
      </c>
      <c r="X11" s="18">
        <f t="shared" si="2"/>
        <v>4960</v>
      </c>
      <c r="Y11" s="18">
        <f t="shared" si="2"/>
        <v>5400</v>
      </c>
      <c r="Z11" s="18">
        <f t="shared" si="2"/>
        <v>4870</v>
      </c>
      <c r="AA11" s="18">
        <f t="shared" si="2"/>
        <v>5290</v>
      </c>
      <c r="AB11" s="18">
        <f t="shared" si="2"/>
        <v>5860</v>
      </c>
      <c r="AC11" s="18">
        <f t="shared" si="2"/>
        <v>5970</v>
      </c>
      <c r="AD11" s="18">
        <f t="shared" si="2"/>
        <v>6200</v>
      </c>
      <c r="AE11" s="18">
        <f t="shared" si="2"/>
        <v>6490</v>
      </c>
      <c r="AF11" s="18">
        <f t="shared" si="2"/>
        <v>6640</v>
      </c>
      <c r="AG11" s="18">
        <f t="shared" si="2"/>
        <v>6830.03</v>
      </c>
      <c r="AH11" s="18">
        <f t="shared" si="2"/>
        <v>6600</v>
      </c>
      <c r="AI11" s="18">
        <f t="shared" si="2"/>
        <v>5940.000441107677</v>
      </c>
      <c r="AJ11" s="19">
        <f t="shared" si="2"/>
        <v>6025</v>
      </c>
      <c r="AK11" s="19">
        <f t="shared" si="2"/>
        <v>6050</v>
      </c>
      <c r="AL11" s="19">
        <f t="shared" si="2"/>
        <v>6485</v>
      </c>
      <c r="AM11" s="19">
        <f>SUM(AM6:AM10)</f>
        <v>5680</v>
      </c>
      <c r="AN11" s="19">
        <f t="shared" ref="AN11:AY11" si="3">SUM(AN6:AN10)</f>
        <v>5850</v>
      </c>
      <c r="AO11" s="19">
        <f t="shared" si="3"/>
        <v>5160</v>
      </c>
      <c r="AP11" s="19">
        <f t="shared" si="3"/>
        <v>6154</v>
      </c>
      <c r="AQ11" s="19">
        <f t="shared" si="3"/>
        <v>6127</v>
      </c>
      <c r="AR11" s="19">
        <f t="shared" si="3"/>
        <v>6161</v>
      </c>
      <c r="AS11" s="19">
        <f t="shared" si="3"/>
        <v>6150</v>
      </c>
      <c r="AT11" s="19">
        <f t="shared" si="3"/>
        <v>6037</v>
      </c>
      <c r="AU11" s="19">
        <f t="shared" si="3"/>
        <v>4963</v>
      </c>
      <c r="AV11" s="19">
        <f t="shared" si="3"/>
        <v>6213</v>
      </c>
      <c r="AW11" s="19">
        <f t="shared" si="3"/>
        <v>5386</v>
      </c>
      <c r="AX11" s="19">
        <f t="shared" si="3"/>
        <v>5791</v>
      </c>
      <c r="AY11" s="19">
        <f t="shared" si="3"/>
        <v>5681</v>
      </c>
      <c r="AZ11" s="20"/>
    </row>
    <row r="12" spans="1:53" x14ac:dyDescent="0.3">
      <c r="B12" s="12"/>
      <c r="C12" s="12"/>
      <c r="D12" s="12"/>
      <c r="E12" s="12"/>
      <c r="F12" s="12"/>
      <c r="G12" s="12"/>
      <c r="H12" s="12"/>
      <c r="I12" s="12"/>
      <c r="J12" s="12"/>
      <c r="K12" s="12"/>
      <c r="L12" s="21"/>
      <c r="M12" s="12"/>
      <c r="N12" s="12"/>
      <c r="O12" s="12"/>
      <c r="P12" s="12"/>
      <c r="Q12" s="12"/>
      <c r="R12" s="12"/>
      <c r="S12" s="12"/>
      <c r="T12" s="12"/>
      <c r="U12" s="12"/>
      <c r="V12" s="12"/>
      <c r="W12" s="12"/>
      <c r="X12" s="12"/>
      <c r="Y12" s="12"/>
      <c r="Z12" s="12"/>
      <c r="AA12" s="12"/>
      <c r="AB12" s="12"/>
      <c r="AC12" s="12"/>
      <c r="AD12" s="12"/>
      <c r="AE12" s="12"/>
      <c r="AF12" s="12"/>
      <c r="AG12" s="12"/>
      <c r="AH12" s="12"/>
      <c r="AI12" s="12"/>
      <c r="AJ12" s="13"/>
      <c r="AK12" s="13"/>
      <c r="AL12" s="13"/>
      <c r="AM12" s="13"/>
      <c r="AN12" s="13"/>
      <c r="AO12" s="13"/>
      <c r="AP12" s="13"/>
      <c r="AQ12" s="13"/>
      <c r="AR12" s="13"/>
      <c r="AS12" s="13"/>
      <c r="AT12" s="13"/>
      <c r="AU12" s="13"/>
      <c r="AV12" s="13"/>
      <c r="AW12" s="13"/>
      <c r="AX12" s="13"/>
      <c r="AY12" s="13"/>
    </row>
    <row r="13" spans="1:53" x14ac:dyDescent="0.3">
      <c r="A13" s="1" t="s">
        <v>93</v>
      </c>
      <c r="B13" s="12"/>
      <c r="C13" s="12"/>
      <c r="D13" s="12"/>
      <c r="E13" s="12"/>
      <c r="F13" s="12"/>
      <c r="G13" s="12"/>
      <c r="H13" s="12"/>
      <c r="I13" s="12"/>
      <c r="J13" s="12"/>
      <c r="K13" s="12"/>
      <c r="L13" s="21"/>
      <c r="M13" s="12"/>
      <c r="N13" s="12"/>
      <c r="O13" s="12"/>
      <c r="P13" s="12"/>
      <c r="Q13" s="12"/>
      <c r="R13" s="12"/>
      <c r="S13" s="12"/>
      <c r="T13" s="12"/>
      <c r="U13" s="12"/>
      <c r="V13" s="12"/>
      <c r="W13" s="12"/>
      <c r="X13" s="12"/>
      <c r="Y13" s="12"/>
      <c r="Z13" s="12"/>
      <c r="AA13" s="12"/>
      <c r="AB13" s="12"/>
      <c r="AC13" s="12"/>
      <c r="AD13" s="12"/>
      <c r="AE13" s="12"/>
      <c r="AF13" s="12"/>
      <c r="AG13" s="12"/>
      <c r="AH13" s="12"/>
      <c r="AI13" s="12"/>
      <c r="AJ13" s="13"/>
      <c r="AK13" s="13"/>
      <c r="AL13" s="13"/>
      <c r="AM13" s="13"/>
      <c r="AN13" s="13"/>
      <c r="AO13" s="13"/>
      <c r="AP13" s="13"/>
      <c r="AQ13" s="13"/>
      <c r="AR13" s="13"/>
      <c r="AS13" s="13"/>
      <c r="AT13" s="13"/>
      <c r="AU13" s="13"/>
      <c r="AV13" s="13"/>
      <c r="AW13" s="13"/>
      <c r="AX13" s="13"/>
      <c r="AY13" s="13"/>
    </row>
    <row r="14" spans="1:53" x14ac:dyDescent="0.3">
      <c r="A14" s="4" t="s">
        <v>94</v>
      </c>
      <c r="B14" s="12"/>
      <c r="C14" s="12"/>
      <c r="D14" s="12"/>
      <c r="E14" s="12"/>
      <c r="F14" s="12"/>
      <c r="G14" s="12"/>
      <c r="H14" s="12"/>
      <c r="I14" s="12">
        <v>10</v>
      </c>
      <c r="J14" s="12">
        <v>30</v>
      </c>
      <c r="K14" s="12">
        <v>45</v>
      </c>
      <c r="L14" s="21">
        <v>70</v>
      </c>
      <c r="M14" s="12">
        <v>90</v>
      </c>
      <c r="N14" s="12">
        <v>115</v>
      </c>
      <c r="O14" s="12">
        <v>160</v>
      </c>
      <c r="P14" s="12">
        <v>175</v>
      </c>
      <c r="Q14" s="12">
        <v>210</v>
      </c>
      <c r="R14" s="12">
        <v>205</v>
      </c>
      <c r="S14" s="12">
        <v>230</v>
      </c>
      <c r="T14" s="12">
        <v>255</v>
      </c>
      <c r="U14" s="12">
        <v>290</v>
      </c>
      <c r="V14" s="12">
        <v>320</v>
      </c>
      <c r="W14" s="12">
        <v>350</v>
      </c>
      <c r="X14" s="12">
        <v>370</v>
      </c>
      <c r="Y14" s="12">
        <v>405</v>
      </c>
      <c r="Z14" s="12">
        <v>420</v>
      </c>
      <c r="AA14" s="12">
        <v>470</v>
      </c>
      <c r="AB14" s="12">
        <v>530</v>
      </c>
      <c r="AC14" s="12">
        <v>565</v>
      </c>
      <c r="AD14" s="12">
        <v>645</v>
      </c>
      <c r="AE14" s="12">
        <v>690</v>
      </c>
      <c r="AF14" s="12">
        <v>770</v>
      </c>
      <c r="AG14" s="12">
        <v>860</v>
      </c>
      <c r="AH14" s="12">
        <v>935</v>
      </c>
      <c r="AI14" s="12">
        <v>1130</v>
      </c>
      <c r="AJ14" s="13">
        <v>830</v>
      </c>
      <c r="AK14" s="13">
        <v>1085</v>
      </c>
      <c r="AL14" s="13">
        <v>1240</v>
      </c>
      <c r="AM14" s="13">
        <v>1120</v>
      </c>
      <c r="AN14" s="13">
        <v>1186</v>
      </c>
      <c r="AO14" s="13">
        <v>1235</v>
      </c>
      <c r="AP14" s="13">
        <v>1147</v>
      </c>
      <c r="AQ14" s="13">
        <v>1132</v>
      </c>
      <c r="AR14" s="13">
        <v>1249</v>
      </c>
      <c r="AS14" s="13">
        <v>1332</v>
      </c>
      <c r="AT14" s="13">
        <v>1389</v>
      </c>
      <c r="AU14" s="13">
        <v>1157</v>
      </c>
      <c r="AV14" s="13">
        <v>1236</v>
      </c>
      <c r="AW14" s="13">
        <v>1205</v>
      </c>
      <c r="AX14" s="13">
        <v>1036</v>
      </c>
      <c r="AY14" s="13">
        <v>1071</v>
      </c>
    </row>
    <row r="15" spans="1:53" x14ac:dyDescent="0.3">
      <c r="A15" s="4" t="s">
        <v>95</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v>0</v>
      </c>
      <c r="AG15" s="12">
        <v>0</v>
      </c>
      <c r="AH15" s="12">
        <v>0</v>
      </c>
      <c r="AI15" s="12">
        <v>5</v>
      </c>
      <c r="AJ15" s="13">
        <v>10</v>
      </c>
      <c r="AK15" s="13">
        <v>10</v>
      </c>
      <c r="AL15" s="13">
        <v>10</v>
      </c>
      <c r="AM15" s="13">
        <v>22</v>
      </c>
      <c r="AN15" s="13">
        <v>24</v>
      </c>
      <c r="AO15" s="13">
        <v>28</v>
      </c>
      <c r="AP15" s="13">
        <v>30</v>
      </c>
      <c r="AQ15" s="13">
        <v>32</v>
      </c>
      <c r="AR15" s="13">
        <v>35</v>
      </c>
      <c r="AS15" s="13">
        <v>38</v>
      </c>
      <c r="AT15" s="13">
        <v>40</v>
      </c>
      <c r="AU15" s="13">
        <v>37</v>
      </c>
      <c r="AV15" s="13">
        <v>43</v>
      </c>
      <c r="AW15" s="13">
        <v>39</v>
      </c>
      <c r="AX15" s="13">
        <v>37</v>
      </c>
      <c r="AY15" s="13">
        <v>41</v>
      </c>
    </row>
    <row r="16" spans="1:53" x14ac:dyDescent="0.3">
      <c r="A16" s="4" t="s">
        <v>50</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v>500</v>
      </c>
      <c r="AG16" s="12">
        <v>555</v>
      </c>
      <c r="AH16" s="12">
        <v>655</v>
      </c>
      <c r="AI16" s="12">
        <v>695</v>
      </c>
      <c r="AJ16" s="13">
        <v>565</v>
      </c>
      <c r="AK16" s="13">
        <v>735</v>
      </c>
      <c r="AL16" s="13">
        <v>810</v>
      </c>
      <c r="AM16" s="13">
        <v>895</v>
      </c>
      <c r="AN16" s="13">
        <v>790</v>
      </c>
      <c r="AO16" s="13">
        <v>762</v>
      </c>
      <c r="AP16" s="13">
        <v>574</v>
      </c>
      <c r="AQ16" s="13">
        <v>738</v>
      </c>
      <c r="AR16" s="13">
        <v>746</v>
      </c>
      <c r="AS16" s="13">
        <v>699</v>
      </c>
      <c r="AT16" s="13">
        <v>663</v>
      </c>
      <c r="AU16" s="13">
        <v>506</v>
      </c>
      <c r="AV16" s="13">
        <v>367</v>
      </c>
      <c r="AW16" s="13">
        <v>273</v>
      </c>
      <c r="AX16" s="13">
        <v>227</v>
      </c>
      <c r="AY16" s="13">
        <v>223</v>
      </c>
    </row>
    <row r="17" spans="1:51" s="17" customFormat="1" x14ac:dyDescent="0.3">
      <c r="A17" s="17" t="s">
        <v>96</v>
      </c>
      <c r="B17" s="18">
        <f>SUM(B14:B16)</f>
        <v>0</v>
      </c>
      <c r="C17" s="18">
        <f t="shared" ref="C17:AW17" si="4">SUM(C14:C16)</f>
        <v>0</v>
      </c>
      <c r="D17" s="18">
        <f t="shared" si="4"/>
        <v>0</v>
      </c>
      <c r="E17" s="18">
        <f t="shared" si="4"/>
        <v>0</v>
      </c>
      <c r="F17" s="18">
        <f t="shared" si="4"/>
        <v>0</v>
      </c>
      <c r="G17" s="18">
        <f t="shared" si="4"/>
        <v>0</v>
      </c>
      <c r="H17" s="18">
        <f t="shared" si="4"/>
        <v>0</v>
      </c>
      <c r="I17" s="18">
        <f t="shared" si="4"/>
        <v>10</v>
      </c>
      <c r="J17" s="18">
        <f t="shared" si="4"/>
        <v>30</v>
      </c>
      <c r="K17" s="18">
        <f t="shared" si="4"/>
        <v>45</v>
      </c>
      <c r="L17" s="18">
        <f t="shared" si="4"/>
        <v>70</v>
      </c>
      <c r="M17" s="18">
        <f t="shared" si="4"/>
        <v>90</v>
      </c>
      <c r="N17" s="18">
        <f t="shared" si="4"/>
        <v>115</v>
      </c>
      <c r="O17" s="18">
        <f t="shared" si="4"/>
        <v>160</v>
      </c>
      <c r="P17" s="18">
        <f t="shared" si="4"/>
        <v>175</v>
      </c>
      <c r="Q17" s="18">
        <f t="shared" si="4"/>
        <v>210</v>
      </c>
      <c r="R17" s="18">
        <f t="shared" si="4"/>
        <v>205</v>
      </c>
      <c r="S17" s="18">
        <f t="shared" si="4"/>
        <v>230</v>
      </c>
      <c r="T17" s="18">
        <f t="shared" si="4"/>
        <v>255</v>
      </c>
      <c r="U17" s="18">
        <f t="shared" si="4"/>
        <v>290</v>
      </c>
      <c r="V17" s="18">
        <f t="shared" si="4"/>
        <v>320</v>
      </c>
      <c r="W17" s="18">
        <f t="shared" si="4"/>
        <v>350</v>
      </c>
      <c r="X17" s="18">
        <f t="shared" si="4"/>
        <v>370</v>
      </c>
      <c r="Y17" s="18">
        <f t="shared" si="4"/>
        <v>405</v>
      </c>
      <c r="Z17" s="18">
        <f t="shared" si="4"/>
        <v>420</v>
      </c>
      <c r="AA17" s="18">
        <f t="shared" si="4"/>
        <v>470</v>
      </c>
      <c r="AB17" s="18">
        <f t="shared" si="4"/>
        <v>530</v>
      </c>
      <c r="AC17" s="18">
        <f t="shared" si="4"/>
        <v>565</v>
      </c>
      <c r="AD17" s="18">
        <f t="shared" si="4"/>
        <v>645</v>
      </c>
      <c r="AE17" s="18">
        <f t="shared" si="4"/>
        <v>690</v>
      </c>
      <c r="AF17" s="18">
        <f t="shared" si="4"/>
        <v>1270</v>
      </c>
      <c r="AG17" s="18">
        <f t="shared" si="4"/>
        <v>1415</v>
      </c>
      <c r="AH17" s="18">
        <f t="shared" si="4"/>
        <v>1590</v>
      </c>
      <c r="AI17" s="18">
        <f t="shared" si="4"/>
        <v>1830</v>
      </c>
      <c r="AJ17" s="19">
        <f t="shared" si="4"/>
        <v>1405</v>
      </c>
      <c r="AK17" s="19">
        <f t="shared" si="4"/>
        <v>1830</v>
      </c>
      <c r="AL17" s="19">
        <f t="shared" si="4"/>
        <v>2060</v>
      </c>
      <c r="AM17" s="19">
        <f t="shared" si="4"/>
        <v>2037</v>
      </c>
      <c r="AN17" s="19">
        <f t="shared" si="4"/>
        <v>2000</v>
      </c>
      <c r="AO17" s="19">
        <f t="shared" si="4"/>
        <v>2025</v>
      </c>
      <c r="AP17" s="19">
        <f t="shared" si="4"/>
        <v>1751</v>
      </c>
      <c r="AQ17" s="19">
        <f t="shared" si="4"/>
        <v>1902</v>
      </c>
      <c r="AR17" s="19">
        <f t="shared" si="4"/>
        <v>2030</v>
      </c>
      <c r="AS17" s="19">
        <f t="shared" si="4"/>
        <v>2069</v>
      </c>
      <c r="AT17" s="19">
        <f t="shared" si="4"/>
        <v>2092</v>
      </c>
      <c r="AU17" s="19">
        <f t="shared" si="4"/>
        <v>1700</v>
      </c>
      <c r="AV17" s="19">
        <f t="shared" si="4"/>
        <v>1646</v>
      </c>
      <c r="AW17" s="19">
        <f t="shared" si="4"/>
        <v>1517</v>
      </c>
      <c r="AX17" s="19">
        <f t="shared" ref="AX17:AY17" si="5">SUM(AX14:AX16)</f>
        <v>1300</v>
      </c>
      <c r="AY17" s="19">
        <f t="shared" si="5"/>
        <v>1335</v>
      </c>
    </row>
    <row r="18" spans="1:51" x14ac:dyDescent="0.3">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3"/>
      <c r="AK18" s="13"/>
      <c r="AL18" s="13"/>
      <c r="AM18" s="13"/>
      <c r="AN18" s="13"/>
      <c r="AO18" s="13"/>
      <c r="AP18" s="13"/>
      <c r="AQ18" s="13"/>
      <c r="AR18" s="13"/>
      <c r="AS18" s="13"/>
      <c r="AT18" s="13"/>
      <c r="AU18" s="13"/>
      <c r="AV18" s="13"/>
      <c r="AW18" s="13"/>
      <c r="AX18" s="13"/>
      <c r="AY18" s="13"/>
    </row>
    <row r="19" spans="1:51" s="1" customFormat="1" x14ac:dyDescent="0.3">
      <c r="A19" s="1" t="s">
        <v>97</v>
      </c>
      <c r="B19" s="22">
        <f>B17+B11</f>
        <v>2530</v>
      </c>
      <c r="C19" s="22">
        <f t="shared" ref="C19:AW19" si="6">C17+C11</f>
        <v>2600</v>
      </c>
      <c r="D19" s="22">
        <f t="shared" si="6"/>
        <v>2610</v>
      </c>
      <c r="E19" s="22">
        <f t="shared" si="6"/>
        <v>2650</v>
      </c>
      <c r="F19" s="22">
        <f t="shared" si="6"/>
        <v>2800</v>
      </c>
      <c r="G19" s="22">
        <f t="shared" si="6"/>
        <v>2820</v>
      </c>
      <c r="H19" s="22">
        <f t="shared" si="6"/>
        <v>2330</v>
      </c>
      <c r="I19" s="22">
        <f t="shared" si="6"/>
        <v>2500</v>
      </c>
      <c r="J19" s="22">
        <f t="shared" si="6"/>
        <v>2510</v>
      </c>
      <c r="K19" s="22">
        <f t="shared" si="6"/>
        <v>2765</v>
      </c>
      <c r="L19" s="22">
        <f t="shared" si="6"/>
        <v>2830</v>
      </c>
      <c r="M19" s="22">
        <f t="shared" si="6"/>
        <v>2920</v>
      </c>
      <c r="N19" s="22">
        <f t="shared" si="6"/>
        <v>3215</v>
      </c>
      <c r="O19" s="22">
        <f t="shared" si="6"/>
        <v>3440</v>
      </c>
      <c r="P19" s="22">
        <f t="shared" si="6"/>
        <v>3600</v>
      </c>
      <c r="Q19" s="22">
        <f t="shared" si="6"/>
        <v>3940</v>
      </c>
      <c r="R19" s="22">
        <f t="shared" si="6"/>
        <v>4365</v>
      </c>
      <c r="S19" s="22">
        <f t="shared" si="6"/>
        <v>4050</v>
      </c>
      <c r="T19" s="22">
        <f t="shared" si="6"/>
        <v>4645</v>
      </c>
      <c r="U19" s="22">
        <f t="shared" si="6"/>
        <v>4820</v>
      </c>
      <c r="V19" s="22">
        <f t="shared" si="6"/>
        <v>5310</v>
      </c>
      <c r="W19" s="22">
        <f t="shared" si="6"/>
        <v>5330</v>
      </c>
      <c r="X19" s="22">
        <f t="shared" si="6"/>
        <v>5330</v>
      </c>
      <c r="Y19" s="22">
        <f t="shared" si="6"/>
        <v>5805</v>
      </c>
      <c r="Z19" s="22">
        <f t="shared" si="6"/>
        <v>5290</v>
      </c>
      <c r="AA19" s="22">
        <f t="shared" si="6"/>
        <v>5760</v>
      </c>
      <c r="AB19" s="22">
        <f t="shared" si="6"/>
        <v>6390</v>
      </c>
      <c r="AC19" s="22">
        <f t="shared" si="6"/>
        <v>6535</v>
      </c>
      <c r="AD19" s="22">
        <f t="shared" si="6"/>
        <v>6845</v>
      </c>
      <c r="AE19" s="22">
        <f t="shared" si="6"/>
        <v>7180</v>
      </c>
      <c r="AF19" s="22">
        <f t="shared" si="6"/>
        <v>7910</v>
      </c>
      <c r="AG19" s="22">
        <f t="shared" si="6"/>
        <v>8245.0299999999988</v>
      </c>
      <c r="AH19" s="22">
        <f t="shared" si="6"/>
        <v>8190</v>
      </c>
      <c r="AI19" s="22">
        <f t="shared" si="6"/>
        <v>7770.000441107677</v>
      </c>
      <c r="AJ19" s="23">
        <f t="shared" si="6"/>
        <v>7430</v>
      </c>
      <c r="AK19" s="23">
        <f t="shared" si="6"/>
        <v>7880</v>
      </c>
      <c r="AL19" s="23">
        <f t="shared" si="6"/>
        <v>8545</v>
      </c>
      <c r="AM19" s="23">
        <f t="shared" si="6"/>
        <v>7717</v>
      </c>
      <c r="AN19" s="23">
        <f t="shared" si="6"/>
        <v>7850</v>
      </c>
      <c r="AO19" s="23">
        <f t="shared" si="6"/>
        <v>7185</v>
      </c>
      <c r="AP19" s="23">
        <f t="shared" si="6"/>
        <v>7905</v>
      </c>
      <c r="AQ19" s="23">
        <f t="shared" si="6"/>
        <v>8029</v>
      </c>
      <c r="AR19" s="23">
        <f t="shared" si="6"/>
        <v>8191</v>
      </c>
      <c r="AS19" s="23">
        <f t="shared" si="6"/>
        <v>8219</v>
      </c>
      <c r="AT19" s="23">
        <f t="shared" si="6"/>
        <v>8129</v>
      </c>
      <c r="AU19" s="23">
        <f t="shared" si="6"/>
        <v>6663</v>
      </c>
      <c r="AV19" s="23">
        <f t="shared" si="6"/>
        <v>7859</v>
      </c>
      <c r="AW19" s="23">
        <f t="shared" si="6"/>
        <v>6903</v>
      </c>
      <c r="AX19" s="23">
        <f t="shared" ref="AX19:AY19" si="7">AX17+AX11</f>
        <v>7091</v>
      </c>
      <c r="AY19" s="23">
        <f t="shared" si="7"/>
        <v>7016</v>
      </c>
    </row>
    <row r="20" spans="1:51" x14ac:dyDescent="0.3">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3"/>
      <c r="AK20" s="13"/>
      <c r="AL20" s="13"/>
      <c r="AM20" s="13"/>
      <c r="AN20" s="13"/>
      <c r="AO20" s="13"/>
      <c r="AP20" s="13"/>
      <c r="AQ20" s="13"/>
      <c r="AR20" s="13"/>
      <c r="AS20" s="13"/>
      <c r="AT20" s="13"/>
      <c r="AU20" s="13"/>
      <c r="AV20" s="13"/>
      <c r="AW20" s="13"/>
      <c r="AX20" s="13"/>
      <c r="AY20" s="13"/>
    </row>
    <row r="21" spans="1:51" x14ac:dyDescent="0.3">
      <c r="A21" s="1" t="s">
        <v>98</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3"/>
      <c r="AK21" s="13"/>
      <c r="AL21" s="13"/>
      <c r="AM21" s="13"/>
      <c r="AN21" s="13"/>
      <c r="AO21" s="13"/>
      <c r="AP21" s="13"/>
      <c r="AQ21" s="13"/>
      <c r="AR21" s="13"/>
      <c r="AS21" s="13"/>
      <c r="AT21" s="13"/>
      <c r="AU21" s="13"/>
      <c r="AV21" s="13"/>
      <c r="AW21" s="13"/>
      <c r="AX21" s="13"/>
      <c r="AY21" s="13"/>
    </row>
    <row r="22" spans="1:51" x14ac:dyDescent="0.3">
      <c r="A22" s="4" t="s">
        <v>37</v>
      </c>
      <c r="B22" s="12">
        <f t="shared" ref="B22:AW31" si="8">B49+B62+B75+B88+B101</f>
        <v>360</v>
      </c>
      <c r="C22" s="12">
        <f t="shared" si="8"/>
        <v>490</v>
      </c>
      <c r="D22" s="12">
        <f t="shared" si="8"/>
        <v>455</v>
      </c>
      <c r="E22" s="12">
        <f t="shared" si="8"/>
        <v>630</v>
      </c>
      <c r="F22" s="12">
        <f t="shared" si="8"/>
        <v>900</v>
      </c>
      <c r="G22" s="12">
        <f t="shared" si="8"/>
        <v>680</v>
      </c>
      <c r="H22" s="12">
        <f t="shared" si="8"/>
        <v>640</v>
      </c>
      <c r="I22" s="12">
        <f t="shared" si="8"/>
        <v>655</v>
      </c>
      <c r="J22" s="12">
        <f t="shared" si="8"/>
        <v>645</v>
      </c>
      <c r="K22" s="12">
        <f t="shared" si="8"/>
        <v>840</v>
      </c>
      <c r="L22" s="12">
        <f t="shared" si="8"/>
        <v>980</v>
      </c>
      <c r="M22" s="12">
        <f t="shared" si="8"/>
        <v>1140</v>
      </c>
      <c r="N22" s="12">
        <f t="shared" si="8"/>
        <v>1255</v>
      </c>
      <c r="O22" s="12">
        <f t="shared" si="8"/>
        <v>1315</v>
      </c>
      <c r="P22" s="12">
        <f t="shared" si="8"/>
        <v>1455</v>
      </c>
      <c r="Q22" s="12">
        <f t="shared" si="8"/>
        <v>1535</v>
      </c>
      <c r="R22" s="12">
        <f t="shared" si="8"/>
        <v>1565</v>
      </c>
      <c r="S22" s="12">
        <f t="shared" si="8"/>
        <v>1550</v>
      </c>
      <c r="T22" s="12">
        <f t="shared" si="8"/>
        <v>1685</v>
      </c>
      <c r="U22" s="12">
        <f t="shared" si="8"/>
        <v>1870</v>
      </c>
      <c r="V22" s="12">
        <f t="shared" si="8"/>
        <v>1850</v>
      </c>
      <c r="W22" s="12">
        <f t="shared" si="8"/>
        <v>1880</v>
      </c>
      <c r="X22" s="12">
        <f t="shared" si="8"/>
        <v>1830</v>
      </c>
      <c r="Y22" s="12">
        <f t="shared" si="8"/>
        <v>1800</v>
      </c>
      <c r="Z22" s="12">
        <f t="shared" si="8"/>
        <v>1610</v>
      </c>
      <c r="AA22" s="12">
        <f t="shared" si="8"/>
        <v>1890</v>
      </c>
      <c r="AB22" s="12">
        <f t="shared" si="8"/>
        <v>2520</v>
      </c>
      <c r="AC22" s="12">
        <f t="shared" si="8"/>
        <v>2590</v>
      </c>
      <c r="AD22" s="12">
        <f t="shared" si="8"/>
        <v>3270</v>
      </c>
      <c r="AE22" s="12">
        <f t="shared" si="8"/>
        <v>3490</v>
      </c>
      <c r="AF22" s="12">
        <f t="shared" si="8"/>
        <v>3795</v>
      </c>
      <c r="AG22" s="12">
        <f t="shared" si="8"/>
        <v>3905</v>
      </c>
      <c r="AH22" s="12">
        <f t="shared" si="8"/>
        <v>4145</v>
      </c>
      <c r="AI22" s="12">
        <f t="shared" si="8"/>
        <v>3655</v>
      </c>
      <c r="AJ22" s="13">
        <f t="shared" si="8"/>
        <v>2185</v>
      </c>
      <c r="AK22" s="13">
        <f t="shared" si="8"/>
        <v>3075</v>
      </c>
      <c r="AL22" s="13">
        <f t="shared" si="8"/>
        <v>3185</v>
      </c>
      <c r="AM22" s="13">
        <f t="shared" si="8"/>
        <v>3158</v>
      </c>
      <c r="AN22" s="13">
        <f t="shared" si="8"/>
        <v>2827</v>
      </c>
      <c r="AO22" s="13">
        <f t="shared" si="8"/>
        <v>2888</v>
      </c>
      <c r="AP22" s="13">
        <f t="shared" si="8"/>
        <v>3134</v>
      </c>
      <c r="AQ22" s="13">
        <f t="shared" si="8"/>
        <v>3165</v>
      </c>
      <c r="AR22" s="13">
        <f t="shared" si="8"/>
        <v>3061</v>
      </c>
      <c r="AS22" s="13">
        <f t="shared" si="8"/>
        <v>2815</v>
      </c>
      <c r="AT22" s="13">
        <f t="shared" si="8"/>
        <v>2589</v>
      </c>
      <c r="AU22" s="13">
        <f t="shared" si="8"/>
        <v>2024</v>
      </c>
      <c r="AV22" s="13">
        <f t="shared" si="8"/>
        <v>2410</v>
      </c>
      <c r="AW22" s="13">
        <f t="shared" si="8"/>
        <v>2747</v>
      </c>
      <c r="AX22" s="13">
        <f t="shared" ref="AX22:AY22" si="9">AX49+AX62+AX75+AX88+AX101</f>
        <v>3342</v>
      </c>
      <c r="AY22" s="13">
        <f t="shared" si="9"/>
        <v>3299</v>
      </c>
    </row>
    <row r="23" spans="1:51" x14ac:dyDescent="0.3">
      <c r="A23" s="4" t="s">
        <v>38</v>
      </c>
      <c r="B23" s="12">
        <f t="shared" si="8"/>
        <v>345</v>
      </c>
      <c r="C23" s="12">
        <f t="shared" si="8"/>
        <v>280</v>
      </c>
      <c r="D23" s="12">
        <f t="shared" si="8"/>
        <v>380</v>
      </c>
      <c r="E23" s="12">
        <f t="shared" si="8"/>
        <v>340</v>
      </c>
      <c r="F23" s="12">
        <f t="shared" si="8"/>
        <v>345</v>
      </c>
      <c r="G23" s="12">
        <f t="shared" si="8"/>
        <v>260</v>
      </c>
      <c r="H23" s="12">
        <f t="shared" si="8"/>
        <v>250</v>
      </c>
      <c r="I23" s="12">
        <f t="shared" si="8"/>
        <v>260</v>
      </c>
      <c r="J23" s="12">
        <f t="shared" si="8"/>
        <v>245</v>
      </c>
      <c r="K23" s="12">
        <f t="shared" si="8"/>
        <v>260</v>
      </c>
      <c r="L23" s="12">
        <f t="shared" si="8"/>
        <v>225</v>
      </c>
      <c r="M23" s="12">
        <f t="shared" si="8"/>
        <v>195</v>
      </c>
      <c r="N23" s="12">
        <f t="shared" si="8"/>
        <v>195</v>
      </c>
      <c r="O23" s="12">
        <f t="shared" si="8"/>
        <v>160</v>
      </c>
      <c r="P23" s="12">
        <f t="shared" si="8"/>
        <v>165</v>
      </c>
      <c r="Q23" s="12">
        <f t="shared" si="8"/>
        <v>215</v>
      </c>
      <c r="R23" s="12">
        <f t="shared" si="8"/>
        <v>240</v>
      </c>
      <c r="S23" s="12">
        <f t="shared" si="8"/>
        <v>215</v>
      </c>
      <c r="T23" s="12">
        <f t="shared" si="8"/>
        <v>180</v>
      </c>
      <c r="U23" s="12">
        <f t="shared" si="8"/>
        <v>190</v>
      </c>
      <c r="V23" s="12">
        <f t="shared" si="8"/>
        <v>215</v>
      </c>
      <c r="W23" s="12">
        <f t="shared" si="8"/>
        <v>230</v>
      </c>
      <c r="X23" s="12">
        <f t="shared" si="8"/>
        <v>235</v>
      </c>
      <c r="Y23" s="12">
        <f t="shared" si="8"/>
        <v>280</v>
      </c>
      <c r="Z23" s="12">
        <f t="shared" si="8"/>
        <v>320</v>
      </c>
      <c r="AA23" s="12">
        <f t="shared" si="8"/>
        <v>295</v>
      </c>
      <c r="AB23" s="12">
        <f t="shared" si="8"/>
        <v>290</v>
      </c>
      <c r="AC23" s="12">
        <f t="shared" si="8"/>
        <v>325</v>
      </c>
      <c r="AD23" s="12">
        <f t="shared" si="8"/>
        <v>320</v>
      </c>
      <c r="AE23" s="12">
        <f t="shared" si="8"/>
        <v>325</v>
      </c>
      <c r="AF23" s="12">
        <f t="shared" si="8"/>
        <v>325</v>
      </c>
      <c r="AG23" s="12">
        <f t="shared" si="8"/>
        <v>395.01993108740157</v>
      </c>
      <c r="AH23" s="12">
        <f t="shared" si="8"/>
        <v>420</v>
      </c>
      <c r="AI23" s="12">
        <f t="shared" si="8"/>
        <v>400</v>
      </c>
      <c r="AJ23" s="13">
        <f t="shared" si="8"/>
        <v>290</v>
      </c>
      <c r="AK23" s="13">
        <f t="shared" si="8"/>
        <v>440</v>
      </c>
      <c r="AL23" s="13">
        <f t="shared" si="8"/>
        <v>470</v>
      </c>
      <c r="AM23" s="13">
        <f t="shared" si="8"/>
        <v>452</v>
      </c>
      <c r="AN23" s="13">
        <f t="shared" si="8"/>
        <v>522</v>
      </c>
      <c r="AO23" s="13">
        <f t="shared" si="8"/>
        <v>576</v>
      </c>
      <c r="AP23" s="13">
        <f t="shared" si="8"/>
        <v>502</v>
      </c>
      <c r="AQ23" s="13">
        <f t="shared" si="8"/>
        <v>477</v>
      </c>
      <c r="AR23" s="13">
        <f t="shared" si="8"/>
        <v>453</v>
      </c>
      <c r="AS23" s="13">
        <f t="shared" si="8"/>
        <v>654</v>
      </c>
      <c r="AT23" s="13">
        <f t="shared" si="8"/>
        <v>662</v>
      </c>
      <c r="AU23" s="13">
        <f t="shared" si="8"/>
        <v>614</v>
      </c>
      <c r="AV23" s="13">
        <f t="shared" si="8"/>
        <v>670</v>
      </c>
      <c r="AW23" s="13">
        <f t="shared" si="8"/>
        <v>695</v>
      </c>
      <c r="AX23" s="13">
        <f t="shared" ref="AX23:AY23" si="10">AX50+AX63+AX76+AX89+AX102</f>
        <v>647</v>
      </c>
      <c r="AY23" s="13">
        <f t="shared" si="10"/>
        <v>643</v>
      </c>
    </row>
    <row r="24" spans="1:51" x14ac:dyDescent="0.3">
      <c r="A24" s="4" t="s">
        <v>39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f t="shared" si="8"/>
        <v>250</v>
      </c>
      <c r="AG24" s="12">
        <f t="shared" si="8"/>
        <v>250</v>
      </c>
      <c r="AH24" s="12">
        <f t="shared" si="8"/>
        <v>230</v>
      </c>
      <c r="AI24" s="12">
        <f t="shared" si="8"/>
        <v>245</v>
      </c>
      <c r="AJ24" s="13">
        <f t="shared" si="8"/>
        <v>250</v>
      </c>
      <c r="AK24" s="13">
        <f t="shared" si="8"/>
        <v>230</v>
      </c>
      <c r="AL24" s="13">
        <f t="shared" si="8"/>
        <v>230</v>
      </c>
      <c r="AM24" s="13">
        <f t="shared" si="8"/>
        <v>223</v>
      </c>
      <c r="AN24" s="13">
        <f t="shared" si="8"/>
        <v>217</v>
      </c>
      <c r="AO24" s="13">
        <f t="shared" si="8"/>
        <v>214</v>
      </c>
      <c r="AP24" s="13">
        <f t="shared" si="8"/>
        <v>227</v>
      </c>
      <c r="AQ24" s="13">
        <f t="shared" si="8"/>
        <v>227</v>
      </c>
      <c r="AR24" s="13">
        <f t="shared" si="8"/>
        <v>238</v>
      </c>
      <c r="AS24" s="13">
        <f t="shared" si="8"/>
        <v>241</v>
      </c>
      <c r="AT24" s="13">
        <f t="shared" si="8"/>
        <v>254</v>
      </c>
      <c r="AU24" s="13">
        <f t="shared" si="8"/>
        <v>218</v>
      </c>
      <c r="AV24" s="13">
        <f t="shared" si="8"/>
        <v>224</v>
      </c>
      <c r="AW24" s="13">
        <f t="shared" si="8"/>
        <v>251</v>
      </c>
      <c r="AX24" s="13">
        <f t="shared" ref="AX24:AY24" si="11">AX51+AX64+AX77+AX90+AX103</f>
        <v>264</v>
      </c>
      <c r="AY24" s="13">
        <f t="shared" si="11"/>
        <v>273</v>
      </c>
    </row>
    <row r="25" spans="1:51" x14ac:dyDescent="0.3">
      <c r="A25" s="4" t="s">
        <v>40</v>
      </c>
      <c r="B25" s="12">
        <f t="shared" ref="B25:AE29" si="12">B52+B65+B78+B91+B104</f>
        <v>225</v>
      </c>
      <c r="C25" s="12">
        <f t="shared" si="12"/>
        <v>240</v>
      </c>
      <c r="D25" s="12">
        <f t="shared" si="12"/>
        <v>280</v>
      </c>
      <c r="E25" s="12">
        <f t="shared" si="12"/>
        <v>200</v>
      </c>
      <c r="F25" s="12">
        <f t="shared" si="12"/>
        <v>240</v>
      </c>
      <c r="G25" s="12">
        <f t="shared" si="12"/>
        <v>210</v>
      </c>
      <c r="H25" s="12">
        <f t="shared" si="12"/>
        <v>185</v>
      </c>
      <c r="I25" s="12">
        <f t="shared" si="12"/>
        <v>170</v>
      </c>
      <c r="J25" s="12">
        <f t="shared" si="12"/>
        <v>175</v>
      </c>
      <c r="K25" s="12">
        <f t="shared" si="12"/>
        <v>190</v>
      </c>
      <c r="L25" s="12">
        <f t="shared" si="12"/>
        <v>200</v>
      </c>
      <c r="M25" s="12">
        <f t="shared" si="12"/>
        <v>180</v>
      </c>
      <c r="N25" s="12">
        <f t="shared" si="12"/>
        <v>180</v>
      </c>
      <c r="O25" s="12">
        <f t="shared" si="12"/>
        <v>185</v>
      </c>
      <c r="P25" s="12">
        <f t="shared" si="12"/>
        <v>195</v>
      </c>
      <c r="Q25" s="12">
        <f t="shared" si="12"/>
        <v>205</v>
      </c>
      <c r="R25" s="12">
        <f t="shared" si="12"/>
        <v>175</v>
      </c>
      <c r="S25" s="12">
        <f t="shared" si="12"/>
        <v>165</v>
      </c>
      <c r="T25" s="12">
        <f t="shared" si="12"/>
        <v>165</v>
      </c>
      <c r="U25" s="12">
        <f t="shared" si="12"/>
        <v>185</v>
      </c>
      <c r="V25" s="12">
        <f t="shared" si="12"/>
        <v>240</v>
      </c>
      <c r="W25" s="12">
        <f t="shared" si="12"/>
        <v>275</v>
      </c>
      <c r="X25" s="12">
        <f t="shared" si="12"/>
        <v>305</v>
      </c>
      <c r="Y25" s="12">
        <f t="shared" si="12"/>
        <v>300</v>
      </c>
      <c r="Z25" s="12">
        <f t="shared" si="12"/>
        <v>370</v>
      </c>
      <c r="AA25" s="12">
        <f t="shared" si="12"/>
        <v>455</v>
      </c>
      <c r="AB25" s="12">
        <f t="shared" si="12"/>
        <v>385</v>
      </c>
      <c r="AC25" s="12">
        <f t="shared" si="12"/>
        <v>315</v>
      </c>
      <c r="AD25" s="12">
        <f t="shared" si="12"/>
        <v>260</v>
      </c>
      <c r="AE25" s="12">
        <f t="shared" si="12"/>
        <v>300</v>
      </c>
      <c r="AF25" s="12">
        <f t="shared" si="8"/>
        <v>360</v>
      </c>
      <c r="AG25" s="12">
        <f t="shared" si="8"/>
        <v>360</v>
      </c>
      <c r="AH25" s="12">
        <f t="shared" si="8"/>
        <v>255</v>
      </c>
      <c r="AI25" s="12">
        <f t="shared" si="8"/>
        <v>230</v>
      </c>
      <c r="AJ25" s="13">
        <f t="shared" si="8"/>
        <v>190</v>
      </c>
      <c r="AK25" s="13">
        <f t="shared" si="8"/>
        <v>230</v>
      </c>
      <c r="AL25" s="13">
        <f t="shared" si="8"/>
        <v>230</v>
      </c>
      <c r="AM25" s="13">
        <f t="shared" si="8"/>
        <v>176</v>
      </c>
      <c r="AN25" s="13">
        <f t="shared" si="8"/>
        <v>219</v>
      </c>
      <c r="AO25" s="13">
        <f t="shared" si="8"/>
        <v>224</v>
      </c>
      <c r="AP25" s="13">
        <f t="shared" si="8"/>
        <v>227</v>
      </c>
      <c r="AQ25" s="13">
        <f t="shared" si="8"/>
        <v>227</v>
      </c>
      <c r="AR25" s="13">
        <f t="shared" si="8"/>
        <v>224</v>
      </c>
      <c r="AS25" s="13">
        <f t="shared" si="8"/>
        <v>228</v>
      </c>
      <c r="AT25" s="13">
        <f t="shared" si="8"/>
        <v>216</v>
      </c>
      <c r="AU25" s="13">
        <f t="shared" si="8"/>
        <v>227</v>
      </c>
      <c r="AV25" s="13">
        <f t="shared" si="8"/>
        <v>263</v>
      </c>
      <c r="AW25" s="13">
        <f t="shared" si="8"/>
        <v>247</v>
      </c>
      <c r="AX25" s="13">
        <f t="shared" ref="AX25:AY25" si="13">AX52+AX65+AX78+AX91+AX104</f>
        <v>195</v>
      </c>
      <c r="AY25" s="13">
        <f t="shared" si="13"/>
        <v>221</v>
      </c>
    </row>
    <row r="26" spans="1:51" x14ac:dyDescent="0.3">
      <c r="A26" s="4" t="s">
        <v>41</v>
      </c>
      <c r="B26" s="12">
        <f t="shared" si="12"/>
        <v>65</v>
      </c>
      <c r="C26" s="12">
        <f t="shared" si="12"/>
        <v>95</v>
      </c>
      <c r="D26" s="12">
        <f t="shared" si="12"/>
        <v>110</v>
      </c>
      <c r="E26" s="12">
        <f t="shared" si="12"/>
        <v>190</v>
      </c>
      <c r="F26" s="12">
        <f t="shared" si="12"/>
        <v>250</v>
      </c>
      <c r="G26" s="12">
        <f t="shared" si="12"/>
        <v>140</v>
      </c>
      <c r="H26" s="12">
        <f t="shared" si="12"/>
        <v>100</v>
      </c>
      <c r="I26" s="12">
        <f t="shared" si="12"/>
        <v>85</v>
      </c>
      <c r="J26" s="12">
        <f t="shared" si="12"/>
        <v>105</v>
      </c>
      <c r="K26" s="12">
        <f t="shared" si="12"/>
        <v>140</v>
      </c>
      <c r="L26" s="12">
        <f t="shared" si="12"/>
        <v>140</v>
      </c>
      <c r="M26" s="12">
        <f t="shared" si="12"/>
        <v>90</v>
      </c>
      <c r="N26" s="12">
        <f t="shared" si="12"/>
        <v>120</v>
      </c>
      <c r="O26" s="12">
        <f t="shared" si="12"/>
        <v>130</v>
      </c>
      <c r="P26" s="12">
        <f t="shared" si="12"/>
        <v>140</v>
      </c>
      <c r="Q26" s="12">
        <f t="shared" si="12"/>
        <v>135</v>
      </c>
      <c r="R26" s="12">
        <f t="shared" si="12"/>
        <v>120</v>
      </c>
      <c r="S26" s="12">
        <f t="shared" si="12"/>
        <v>80</v>
      </c>
      <c r="T26" s="12">
        <f t="shared" si="12"/>
        <v>80</v>
      </c>
      <c r="U26" s="12">
        <f t="shared" si="12"/>
        <v>160</v>
      </c>
      <c r="V26" s="12">
        <f t="shared" si="12"/>
        <v>225</v>
      </c>
      <c r="W26" s="12">
        <f t="shared" si="12"/>
        <v>255</v>
      </c>
      <c r="X26" s="12">
        <f t="shared" si="12"/>
        <v>265</v>
      </c>
      <c r="Y26" s="12">
        <f t="shared" si="12"/>
        <v>220</v>
      </c>
      <c r="Z26" s="12">
        <f t="shared" si="12"/>
        <v>200</v>
      </c>
      <c r="AA26" s="12">
        <f t="shared" si="12"/>
        <v>255</v>
      </c>
      <c r="AB26" s="12">
        <f t="shared" si="12"/>
        <v>290</v>
      </c>
      <c r="AC26" s="12">
        <f t="shared" si="12"/>
        <v>235</v>
      </c>
      <c r="AD26" s="12">
        <f t="shared" si="12"/>
        <v>210</v>
      </c>
      <c r="AE26" s="12">
        <f t="shared" si="12"/>
        <v>290</v>
      </c>
      <c r="AF26" s="12">
        <f t="shared" si="8"/>
        <v>360</v>
      </c>
      <c r="AG26" s="12">
        <f t="shared" si="8"/>
        <v>405</v>
      </c>
      <c r="AH26" s="12">
        <f t="shared" si="8"/>
        <v>470</v>
      </c>
      <c r="AI26" s="12">
        <f t="shared" si="8"/>
        <v>315</v>
      </c>
      <c r="AJ26" s="13">
        <f t="shared" si="8"/>
        <v>10</v>
      </c>
      <c r="AK26" s="13">
        <f t="shared" si="8"/>
        <v>385</v>
      </c>
      <c r="AL26" s="13">
        <f t="shared" si="8"/>
        <v>515</v>
      </c>
      <c r="AM26" s="13">
        <f t="shared" si="8"/>
        <v>153</v>
      </c>
      <c r="AN26" s="13">
        <f t="shared" si="8"/>
        <v>102</v>
      </c>
      <c r="AO26" s="13">
        <f t="shared" si="8"/>
        <v>143</v>
      </c>
      <c r="AP26" s="13">
        <f t="shared" si="8"/>
        <v>227</v>
      </c>
      <c r="AQ26" s="13">
        <f t="shared" si="8"/>
        <v>247</v>
      </c>
      <c r="AR26" s="13">
        <f t="shared" si="8"/>
        <v>314</v>
      </c>
      <c r="AS26" s="13">
        <f t="shared" si="8"/>
        <v>501</v>
      </c>
      <c r="AT26" s="13">
        <f t="shared" si="8"/>
        <v>490</v>
      </c>
      <c r="AU26" s="13">
        <f t="shared" si="8"/>
        <v>560</v>
      </c>
      <c r="AV26" s="13">
        <f t="shared" si="8"/>
        <v>836</v>
      </c>
      <c r="AW26" s="13">
        <f t="shared" si="8"/>
        <v>708</v>
      </c>
      <c r="AX26" s="13">
        <f t="shared" ref="AX26:AY26" si="14">AX53+AX66+AX79+AX92+AX105</f>
        <v>776</v>
      </c>
      <c r="AY26" s="13">
        <f t="shared" si="14"/>
        <v>721</v>
      </c>
    </row>
    <row r="27" spans="1:51" x14ac:dyDescent="0.3">
      <c r="A27" s="4" t="s">
        <v>42</v>
      </c>
      <c r="B27" s="12"/>
      <c r="C27" s="12"/>
      <c r="D27" s="12"/>
      <c r="E27" s="12"/>
      <c r="F27" s="12"/>
      <c r="G27" s="12">
        <f t="shared" si="12"/>
        <v>160</v>
      </c>
      <c r="H27" s="12">
        <f t="shared" si="12"/>
        <v>195</v>
      </c>
      <c r="I27" s="12">
        <f t="shared" si="12"/>
        <v>160</v>
      </c>
      <c r="J27" s="12">
        <f t="shared" si="12"/>
        <v>155</v>
      </c>
      <c r="K27" s="12">
        <f t="shared" si="12"/>
        <v>320</v>
      </c>
      <c r="L27" s="12">
        <f t="shared" si="12"/>
        <v>430</v>
      </c>
      <c r="M27" s="12">
        <f t="shared" si="12"/>
        <v>325</v>
      </c>
      <c r="N27" s="12">
        <f t="shared" si="12"/>
        <v>490</v>
      </c>
      <c r="O27" s="12">
        <f t="shared" si="12"/>
        <v>630</v>
      </c>
      <c r="P27" s="12">
        <f t="shared" si="12"/>
        <v>160</v>
      </c>
      <c r="Q27" s="12">
        <f t="shared" si="12"/>
        <v>200</v>
      </c>
      <c r="R27" s="12">
        <f t="shared" si="12"/>
        <v>415</v>
      </c>
      <c r="S27" s="12">
        <f t="shared" si="12"/>
        <v>255</v>
      </c>
      <c r="T27" s="12">
        <f t="shared" si="12"/>
        <v>305</v>
      </c>
      <c r="U27" s="12">
        <f t="shared" si="12"/>
        <v>395</v>
      </c>
      <c r="V27" s="12">
        <f t="shared" si="12"/>
        <v>345</v>
      </c>
      <c r="W27" s="12">
        <f t="shared" si="12"/>
        <v>240</v>
      </c>
      <c r="X27" s="12">
        <f t="shared" si="12"/>
        <v>240</v>
      </c>
      <c r="Y27" s="12">
        <f t="shared" si="12"/>
        <v>315</v>
      </c>
      <c r="Z27" s="12">
        <f t="shared" si="12"/>
        <v>180</v>
      </c>
      <c r="AA27" s="12">
        <f t="shared" si="12"/>
        <v>-60</v>
      </c>
      <c r="AB27" s="12">
        <f t="shared" si="12"/>
        <v>90</v>
      </c>
      <c r="AC27" s="12">
        <f t="shared" si="12"/>
        <v>80</v>
      </c>
      <c r="AD27" s="12">
        <f t="shared" si="12"/>
        <v>15</v>
      </c>
      <c r="AE27" s="12">
        <f t="shared" si="12"/>
        <v>45</v>
      </c>
      <c r="AF27" s="12">
        <f t="shared" si="8"/>
        <v>15</v>
      </c>
      <c r="AG27" s="12">
        <f t="shared" si="8"/>
        <v>-40</v>
      </c>
      <c r="AH27" s="12">
        <f t="shared" si="8"/>
        <v>170</v>
      </c>
      <c r="AI27" s="12">
        <f t="shared" si="8"/>
        <v>555</v>
      </c>
      <c r="AJ27" s="13">
        <f t="shared" si="8"/>
        <v>660</v>
      </c>
      <c r="AK27" s="13">
        <f t="shared" si="8"/>
        <v>655</v>
      </c>
      <c r="AL27" s="13">
        <f t="shared" si="8"/>
        <v>460</v>
      </c>
      <c r="AM27" s="13">
        <f t="shared" si="8"/>
        <v>450</v>
      </c>
      <c r="AN27" s="13">
        <f t="shared" si="8"/>
        <v>871</v>
      </c>
      <c r="AO27" s="13">
        <f t="shared" si="8"/>
        <v>277</v>
      </c>
      <c r="AP27" s="13">
        <f t="shared" si="8"/>
        <v>451</v>
      </c>
      <c r="AQ27" s="13">
        <f t="shared" si="8"/>
        <v>620</v>
      </c>
      <c r="AR27" s="13">
        <f t="shared" si="8"/>
        <v>361</v>
      </c>
      <c r="AS27" s="13">
        <f t="shared" si="8"/>
        <v>67</v>
      </c>
      <c r="AT27" s="13">
        <f t="shared" si="8"/>
        <v>1131</v>
      </c>
      <c r="AU27" s="13">
        <f t="shared" si="8"/>
        <v>1022</v>
      </c>
      <c r="AV27" s="13">
        <f t="shared" si="8"/>
        <v>-28</v>
      </c>
      <c r="AW27" s="13">
        <f t="shared" si="8"/>
        <v>-565</v>
      </c>
      <c r="AX27" s="13">
        <f t="shared" ref="AX27:AY27" si="15">AX54+AX67+AX80+AX93+AX106</f>
        <v>46</v>
      </c>
      <c r="AY27" s="13">
        <f t="shared" si="15"/>
        <v>120</v>
      </c>
    </row>
    <row r="28" spans="1:51" x14ac:dyDescent="0.3">
      <c r="A28" s="4" t="s">
        <v>43</v>
      </c>
      <c r="B28" s="12">
        <f t="shared" ref="B28:F29" si="16">B55+B68+B81+B94+B107</f>
        <v>1210</v>
      </c>
      <c r="C28" s="12">
        <f t="shared" si="16"/>
        <v>950</v>
      </c>
      <c r="D28" s="12">
        <f t="shared" si="16"/>
        <v>1050</v>
      </c>
      <c r="E28" s="12">
        <f t="shared" si="16"/>
        <v>995</v>
      </c>
      <c r="F28" s="12">
        <f t="shared" si="16"/>
        <v>765</v>
      </c>
      <c r="G28" s="12">
        <f t="shared" si="12"/>
        <v>560</v>
      </c>
      <c r="H28" s="12">
        <f t="shared" si="12"/>
        <v>755</v>
      </c>
      <c r="I28" s="12">
        <f t="shared" si="12"/>
        <v>765</v>
      </c>
      <c r="J28" s="12">
        <f t="shared" si="12"/>
        <v>715</v>
      </c>
      <c r="K28" s="12">
        <f t="shared" si="12"/>
        <v>775</v>
      </c>
      <c r="L28" s="12">
        <f t="shared" si="12"/>
        <v>810</v>
      </c>
      <c r="M28" s="12">
        <f t="shared" si="12"/>
        <v>850</v>
      </c>
      <c r="N28" s="12">
        <f t="shared" si="12"/>
        <v>990</v>
      </c>
      <c r="O28" s="12">
        <f t="shared" si="12"/>
        <v>1180</v>
      </c>
      <c r="P28" s="12">
        <f t="shared" si="12"/>
        <v>1300</v>
      </c>
      <c r="Q28" s="12">
        <f t="shared" si="12"/>
        <v>1365</v>
      </c>
      <c r="R28" s="12">
        <f t="shared" si="12"/>
        <v>1470</v>
      </c>
      <c r="S28" s="12">
        <f t="shared" si="12"/>
        <v>1510</v>
      </c>
      <c r="T28" s="12">
        <f t="shared" si="12"/>
        <v>1615</v>
      </c>
      <c r="U28" s="12">
        <f t="shared" si="12"/>
        <v>1740</v>
      </c>
      <c r="V28" s="12">
        <f t="shared" si="12"/>
        <v>1810</v>
      </c>
      <c r="W28" s="12">
        <f t="shared" si="12"/>
        <v>1990</v>
      </c>
      <c r="X28" s="12">
        <f t="shared" si="12"/>
        <v>2160</v>
      </c>
      <c r="Y28" s="12">
        <f t="shared" si="12"/>
        <v>2430</v>
      </c>
      <c r="Z28" s="12">
        <f t="shared" si="12"/>
        <v>2880</v>
      </c>
      <c r="AA28" s="12">
        <f t="shared" si="12"/>
        <v>2830</v>
      </c>
      <c r="AB28" s="12">
        <f t="shared" si="12"/>
        <v>2590</v>
      </c>
      <c r="AC28" s="12">
        <f t="shared" si="12"/>
        <v>2820</v>
      </c>
      <c r="AD28" s="12">
        <f t="shared" si="12"/>
        <v>2510</v>
      </c>
      <c r="AE28" s="12">
        <f t="shared" si="12"/>
        <v>2160</v>
      </c>
      <c r="AF28" s="12">
        <f t="shared" si="8"/>
        <v>2465</v>
      </c>
      <c r="AG28" s="12">
        <f t="shared" si="8"/>
        <v>2195</v>
      </c>
      <c r="AH28" s="12">
        <f t="shared" si="8"/>
        <v>2110</v>
      </c>
      <c r="AI28" s="12">
        <f t="shared" si="8"/>
        <v>2060</v>
      </c>
      <c r="AJ28" s="13">
        <f t="shared" si="8"/>
        <v>2810</v>
      </c>
      <c r="AK28" s="13">
        <f t="shared" si="8"/>
        <v>2420</v>
      </c>
      <c r="AL28" s="13">
        <f t="shared" si="8"/>
        <v>2475</v>
      </c>
      <c r="AM28" s="13">
        <f t="shared" si="8"/>
        <v>2783</v>
      </c>
      <c r="AN28" s="13">
        <f t="shared" si="8"/>
        <v>2984</v>
      </c>
      <c r="AO28" s="13">
        <f t="shared" si="8"/>
        <v>2839</v>
      </c>
      <c r="AP28" s="13">
        <f t="shared" si="8"/>
        <v>2746</v>
      </c>
      <c r="AQ28" s="13">
        <f t="shared" si="8"/>
        <v>2413</v>
      </c>
      <c r="AR28" s="13">
        <f t="shared" si="8"/>
        <v>2385</v>
      </c>
      <c r="AS28" s="13">
        <f t="shared" si="8"/>
        <v>2258</v>
      </c>
      <c r="AT28" s="13">
        <f t="shared" si="8"/>
        <v>2073</v>
      </c>
      <c r="AU28" s="13">
        <f t="shared" si="8"/>
        <v>1657</v>
      </c>
      <c r="AV28" s="13">
        <f t="shared" si="8"/>
        <v>1468</v>
      </c>
      <c r="AW28" s="13">
        <f t="shared" si="8"/>
        <v>1391</v>
      </c>
      <c r="AX28" s="13">
        <f t="shared" ref="AX28:AY28" si="17">AX55+AX68+AX81+AX94+AX107</f>
        <v>1361</v>
      </c>
      <c r="AY28" s="13">
        <f t="shared" si="17"/>
        <v>1343</v>
      </c>
    </row>
    <row r="29" spans="1:51" x14ac:dyDescent="0.3">
      <c r="A29" s="4" t="s">
        <v>44</v>
      </c>
      <c r="B29" s="12">
        <f t="shared" si="16"/>
        <v>165</v>
      </c>
      <c r="C29" s="12">
        <f t="shared" si="16"/>
        <v>90</v>
      </c>
      <c r="D29" s="12">
        <f t="shared" si="16"/>
        <v>120</v>
      </c>
      <c r="E29" s="12">
        <f t="shared" si="16"/>
        <v>170</v>
      </c>
      <c r="F29" s="12">
        <f t="shared" si="16"/>
        <v>160</v>
      </c>
      <c r="G29" s="12">
        <f t="shared" si="12"/>
        <v>130</v>
      </c>
      <c r="H29" s="12">
        <f t="shared" si="12"/>
        <v>140</v>
      </c>
      <c r="I29" s="12">
        <f t="shared" si="12"/>
        <v>65</v>
      </c>
      <c r="J29" s="12">
        <f t="shared" si="12"/>
        <v>20</v>
      </c>
      <c r="K29" s="12">
        <f t="shared" si="12"/>
        <v>15</v>
      </c>
      <c r="L29" s="12">
        <f t="shared" si="12"/>
        <v>15</v>
      </c>
      <c r="M29" s="12">
        <f t="shared" si="12"/>
        <v>20</v>
      </c>
      <c r="N29" s="12">
        <f t="shared" si="12"/>
        <v>55</v>
      </c>
      <c r="O29" s="12">
        <f t="shared" si="12"/>
        <v>50</v>
      </c>
      <c r="P29" s="12">
        <f t="shared" si="12"/>
        <v>75</v>
      </c>
      <c r="Q29" s="12">
        <f t="shared" si="12"/>
        <v>140</v>
      </c>
      <c r="R29" s="12">
        <f t="shared" si="12"/>
        <v>150</v>
      </c>
      <c r="S29" s="12">
        <f t="shared" si="12"/>
        <v>120</v>
      </c>
      <c r="T29" s="12">
        <f t="shared" si="12"/>
        <v>105</v>
      </c>
      <c r="U29" s="12">
        <f t="shared" si="12"/>
        <v>90</v>
      </c>
      <c r="V29" s="12">
        <f t="shared" si="12"/>
        <v>120</v>
      </c>
      <c r="W29" s="12">
        <f t="shared" si="12"/>
        <v>185</v>
      </c>
      <c r="X29" s="12">
        <f t="shared" si="12"/>
        <v>170</v>
      </c>
      <c r="Y29" s="12">
        <f t="shared" si="12"/>
        <v>125</v>
      </c>
      <c r="Z29" s="12">
        <f t="shared" si="12"/>
        <v>115</v>
      </c>
      <c r="AA29" s="12">
        <f t="shared" si="12"/>
        <v>110</v>
      </c>
      <c r="AB29" s="12">
        <f t="shared" si="12"/>
        <v>130</v>
      </c>
      <c r="AC29" s="12">
        <f t="shared" si="12"/>
        <v>130</v>
      </c>
      <c r="AD29" s="12">
        <f t="shared" si="12"/>
        <v>120</v>
      </c>
      <c r="AE29" s="12">
        <f t="shared" si="12"/>
        <v>150</v>
      </c>
      <c r="AF29" s="12">
        <f t="shared" si="8"/>
        <v>170</v>
      </c>
      <c r="AG29" s="12">
        <f t="shared" si="8"/>
        <v>180</v>
      </c>
      <c r="AH29" s="12">
        <f t="shared" si="8"/>
        <v>205</v>
      </c>
      <c r="AI29" s="12">
        <f t="shared" si="8"/>
        <v>240</v>
      </c>
      <c r="AJ29" s="13">
        <f t="shared" si="8"/>
        <v>210</v>
      </c>
      <c r="AK29" s="13">
        <f t="shared" si="8"/>
        <v>170</v>
      </c>
      <c r="AL29" s="13">
        <f t="shared" si="8"/>
        <v>210</v>
      </c>
      <c r="AM29" s="13">
        <f t="shared" si="8"/>
        <v>112</v>
      </c>
      <c r="AN29" s="13">
        <f t="shared" si="8"/>
        <v>146</v>
      </c>
      <c r="AO29" s="13">
        <f t="shared" si="8"/>
        <v>172</v>
      </c>
      <c r="AP29" s="13">
        <f t="shared" si="8"/>
        <v>140</v>
      </c>
      <c r="AQ29" s="13">
        <f t="shared" si="8"/>
        <v>186</v>
      </c>
      <c r="AR29" s="13">
        <f t="shared" si="8"/>
        <v>228</v>
      </c>
      <c r="AS29" s="13">
        <f t="shared" si="8"/>
        <v>380</v>
      </c>
      <c r="AT29" s="13">
        <f t="shared" si="8"/>
        <v>262</v>
      </c>
      <c r="AU29" s="13">
        <f t="shared" si="8"/>
        <v>285</v>
      </c>
      <c r="AV29" s="13">
        <f t="shared" si="8"/>
        <v>223</v>
      </c>
      <c r="AW29" s="13">
        <f t="shared" si="8"/>
        <v>240</v>
      </c>
      <c r="AX29" s="13">
        <f t="shared" ref="AX29:AY29" si="18">AX56+AX69+AX82+AX95+AX108</f>
        <v>174</v>
      </c>
      <c r="AY29" s="13">
        <f t="shared" si="18"/>
        <v>180</v>
      </c>
    </row>
    <row r="30" spans="1:51" x14ac:dyDescent="0.3">
      <c r="A30" s="4" t="s">
        <v>45</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3"/>
      <c r="AK30" s="13"/>
      <c r="AL30" s="13"/>
      <c r="AM30" s="13"/>
      <c r="AN30" s="13">
        <f t="shared" si="8"/>
        <v>143</v>
      </c>
      <c r="AO30" s="13">
        <f t="shared" si="8"/>
        <v>168</v>
      </c>
      <c r="AP30" s="13">
        <f t="shared" si="8"/>
        <v>172</v>
      </c>
      <c r="AQ30" s="13">
        <f t="shared" si="8"/>
        <v>189</v>
      </c>
      <c r="AR30" s="13">
        <f t="shared" si="8"/>
        <v>184</v>
      </c>
      <c r="AS30" s="13">
        <f t="shared" si="8"/>
        <v>193</v>
      </c>
      <c r="AT30" s="13">
        <f t="shared" si="8"/>
        <v>190</v>
      </c>
      <c r="AU30" s="13">
        <f t="shared" si="8"/>
        <v>181</v>
      </c>
      <c r="AV30" s="13">
        <f t="shared" si="8"/>
        <v>214</v>
      </c>
      <c r="AW30" s="13">
        <f t="shared" si="8"/>
        <v>234</v>
      </c>
      <c r="AX30" s="13">
        <f t="shared" ref="AX30:AY30" si="19">AX57+AX70+AX83+AX96+AX109</f>
        <v>275</v>
      </c>
      <c r="AY30" s="13">
        <f t="shared" si="19"/>
        <v>279</v>
      </c>
    </row>
    <row r="31" spans="1:51" x14ac:dyDescent="0.3">
      <c r="A31" s="4" t="s">
        <v>46</v>
      </c>
      <c r="B31" s="12">
        <f t="shared" ref="B31:AM31" si="20">B58+B71+B84+B97+B110</f>
        <v>210</v>
      </c>
      <c r="C31" s="12">
        <f t="shared" si="20"/>
        <v>255</v>
      </c>
      <c r="D31" s="12">
        <f t="shared" si="20"/>
        <v>255</v>
      </c>
      <c r="E31" s="12">
        <f t="shared" si="20"/>
        <v>185</v>
      </c>
      <c r="F31" s="12">
        <f t="shared" si="20"/>
        <v>190</v>
      </c>
      <c r="G31" s="12">
        <f t="shared" si="20"/>
        <v>190</v>
      </c>
      <c r="H31" s="12">
        <f t="shared" si="20"/>
        <v>165</v>
      </c>
      <c r="I31" s="12">
        <f t="shared" si="20"/>
        <v>170</v>
      </c>
      <c r="J31" s="12">
        <f t="shared" si="20"/>
        <v>150</v>
      </c>
      <c r="K31" s="12">
        <f t="shared" si="20"/>
        <v>135</v>
      </c>
      <c r="L31" s="12">
        <f t="shared" si="20"/>
        <v>100</v>
      </c>
      <c r="M31" s="12">
        <f t="shared" si="20"/>
        <v>130</v>
      </c>
      <c r="N31" s="12">
        <f t="shared" si="20"/>
        <v>120</v>
      </c>
      <c r="O31" s="12">
        <f t="shared" si="20"/>
        <v>120</v>
      </c>
      <c r="P31" s="12">
        <f t="shared" si="20"/>
        <v>115</v>
      </c>
      <c r="Q31" s="12">
        <f t="shared" si="20"/>
        <v>120</v>
      </c>
      <c r="R31" s="12">
        <f t="shared" si="20"/>
        <v>140</v>
      </c>
      <c r="S31" s="12">
        <f t="shared" si="20"/>
        <v>150</v>
      </c>
      <c r="T31" s="12">
        <f t="shared" si="20"/>
        <v>165</v>
      </c>
      <c r="U31" s="12">
        <f t="shared" si="20"/>
        <v>190</v>
      </c>
      <c r="V31" s="12">
        <f t="shared" si="20"/>
        <v>225</v>
      </c>
      <c r="W31" s="12">
        <f t="shared" si="20"/>
        <v>255</v>
      </c>
      <c r="X31" s="12">
        <f t="shared" si="20"/>
        <v>295</v>
      </c>
      <c r="Y31" s="12">
        <f t="shared" si="20"/>
        <v>305</v>
      </c>
      <c r="Z31" s="12">
        <f t="shared" si="20"/>
        <v>335</v>
      </c>
      <c r="AA31" s="12">
        <f t="shared" si="20"/>
        <v>375</v>
      </c>
      <c r="AB31" s="12">
        <f t="shared" si="20"/>
        <v>465</v>
      </c>
      <c r="AC31" s="12">
        <f t="shared" si="20"/>
        <v>540</v>
      </c>
      <c r="AD31" s="12">
        <f t="shared" si="20"/>
        <v>470</v>
      </c>
      <c r="AE31" s="12">
        <f t="shared" si="20"/>
        <v>470</v>
      </c>
      <c r="AF31" s="12">
        <f t="shared" si="20"/>
        <v>225</v>
      </c>
      <c r="AG31" s="12">
        <f t="shared" si="20"/>
        <v>240</v>
      </c>
      <c r="AH31" s="12">
        <f t="shared" si="20"/>
        <v>265</v>
      </c>
      <c r="AI31" s="12">
        <f t="shared" si="20"/>
        <v>290</v>
      </c>
      <c r="AJ31" s="13">
        <f t="shared" si="20"/>
        <v>190</v>
      </c>
      <c r="AK31" s="13">
        <f t="shared" si="20"/>
        <v>300</v>
      </c>
      <c r="AL31" s="13">
        <f t="shared" si="20"/>
        <v>320</v>
      </c>
      <c r="AM31" s="13">
        <f t="shared" si="20"/>
        <v>395</v>
      </c>
      <c r="AN31" s="13">
        <f t="shared" si="8"/>
        <v>388</v>
      </c>
      <c r="AO31" s="13">
        <f t="shared" si="8"/>
        <v>438</v>
      </c>
      <c r="AP31" s="13">
        <f t="shared" si="8"/>
        <v>464</v>
      </c>
      <c r="AQ31" s="13">
        <f t="shared" si="8"/>
        <v>498</v>
      </c>
      <c r="AR31" s="13">
        <f t="shared" si="8"/>
        <v>530</v>
      </c>
      <c r="AS31" s="13">
        <f t="shared" si="8"/>
        <v>531</v>
      </c>
      <c r="AT31" s="13">
        <f t="shared" si="8"/>
        <v>542</v>
      </c>
      <c r="AU31" s="13">
        <f t="shared" si="8"/>
        <v>417</v>
      </c>
      <c r="AV31" s="13">
        <f t="shared" si="8"/>
        <v>444</v>
      </c>
      <c r="AW31" s="13">
        <f t="shared" si="8"/>
        <v>483</v>
      </c>
      <c r="AX31" s="13">
        <f t="shared" ref="AX31:AY31" si="21">AX58+AX71+AX84+AX97+AX110</f>
        <v>529</v>
      </c>
      <c r="AY31" s="13">
        <f t="shared" si="21"/>
        <v>535</v>
      </c>
    </row>
    <row r="32" spans="1:51" s="17" customFormat="1" x14ac:dyDescent="0.3">
      <c r="A32" s="17" t="s">
        <v>47</v>
      </c>
      <c r="B32" s="18">
        <f t="shared" ref="B32:AW32" si="22">SUM(B22:B31)</f>
        <v>2580</v>
      </c>
      <c r="C32" s="18">
        <f t="shared" si="22"/>
        <v>2400</v>
      </c>
      <c r="D32" s="18">
        <f t="shared" si="22"/>
        <v>2650</v>
      </c>
      <c r="E32" s="18">
        <f t="shared" si="22"/>
        <v>2710</v>
      </c>
      <c r="F32" s="18">
        <f t="shared" si="22"/>
        <v>2850</v>
      </c>
      <c r="G32" s="18">
        <f t="shared" si="22"/>
        <v>2330</v>
      </c>
      <c r="H32" s="18">
        <f t="shared" si="22"/>
        <v>2430</v>
      </c>
      <c r="I32" s="18">
        <f t="shared" si="22"/>
        <v>2330</v>
      </c>
      <c r="J32" s="18">
        <f t="shared" si="22"/>
        <v>2210</v>
      </c>
      <c r="K32" s="18">
        <f t="shared" si="22"/>
        <v>2675</v>
      </c>
      <c r="L32" s="18">
        <f t="shared" si="22"/>
        <v>2900</v>
      </c>
      <c r="M32" s="18">
        <f t="shared" si="22"/>
        <v>2930</v>
      </c>
      <c r="N32" s="18">
        <f t="shared" si="22"/>
        <v>3405</v>
      </c>
      <c r="O32" s="18">
        <f t="shared" si="22"/>
        <v>3770</v>
      </c>
      <c r="P32" s="18">
        <f t="shared" si="22"/>
        <v>3605</v>
      </c>
      <c r="Q32" s="18">
        <f t="shared" si="22"/>
        <v>3915</v>
      </c>
      <c r="R32" s="18">
        <f t="shared" si="22"/>
        <v>4275</v>
      </c>
      <c r="S32" s="18">
        <f t="shared" si="22"/>
        <v>4045</v>
      </c>
      <c r="T32" s="18">
        <f t="shared" si="22"/>
        <v>4300</v>
      </c>
      <c r="U32" s="18">
        <f t="shared" si="22"/>
        <v>4820</v>
      </c>
      <c r="V32" s="18">
        <f t="shared" si="22"/>
        <v>5030</v>
      </c>
      <c r="W32" s="18">
        <f t="shared" si="22"/>
        <v>5310</v>
      </c>
      <c r="X32" s="18">
        <f t="shared" si="22"/>
        <v>5500</v>
      </c>
      <c r="Y32" s="18">
        <f t="shared" si="22"/>
        <v>5775</v>
      </c>
      <c r="Z32" s="18">
        <f t="shared" si="22"/>
        <v>6010</v>
      </c>
      <c r="AA32" s="18">
        <f t="shared" si="22"/>
        <v>6150</v>
      </c>
      <c r="AB32" s="18">
        <f t="shared" si="22"/>
        <v>6760</v>
      </c>
      <c r="AC32" s="18">
        <f t="shared" si="22"/>
        <v>7035</v>
      </c>
      <c r="AD32" s="18">
        <f t="shared" si="22"/>
        <v>7175</v>
      </c>
      <c r="AE32" s="18">
        <f t="shared" si="22"/>
        <v>7230</v>
      </c>
      <c r="AF32" s="18">
        <f t="shared" si="22"/>
        <v>7965</v>
      </c>
      <c r="AG32" s="18">
        <f t="shared" si="22"/>
        <v>7890.0199310874013</v>
      </c>
      <c r="AH32" s="18">
        <f t="shared" si="22"/>
        <v>8270</v>
      </c>
      <c r="AI32" s="18">
        <f t="shared" si="22"/>
        <v>7990</v>
      </c>
      <c r="AJ32" s="19">
        <f t="shared" si="22"/>
        <v>6795</v>
      </c>
      <c r="AK32" s="19">
        <f t="shared" si="22"/>
        <v>7905</v>
      </c>
      <c r="AL32" s="19">
        <f t="shared" si="22"/>
        <v>8095</v>
      </c>
      <c r="AM32" s="19">
        <f t="shared" si="22"/>
        <v>7902</v>
      </c>
      <c r="AN32" s="19">
        <f t="shared" si="22"/>
        <v>8419</v>
      </c>
      <c r="AO32" s="19">
        <f t="shared" si="22"/>
        <v>7939</v>
      </c>
      <c r="AP32" s="19">
        <f t="shared" si="22"/>
        <v>8290</v>
      </c>
      <c r="AQ32" s="19">
        <f t="shared" si="22"/>
        <v>8249</v>
      </c>
      <c r="AR32" s="19">
        <f t="shared" si="22"/>
        <v>7978</v>
      </c>
      <c r="AS32" s="19">
        <f t="shared" si="22"/>
        <v>7868</v>
      </c>
      <c r="AT32" s="19">
        <f t="shared" si="22"/>
        <v>8409</v>
      </c>
      <c r="AU32" s="19">
        <f t="shared" si="22"/>
        <v>7205</v>
      </c>
      <c r="AV32" s="19">
        <f t="shared" si="22"/>
        <v>6724</v>
      </c>
      <c r="AW32" s="19">
        <f t="shared" si="22"/>
        <v>6431</v>
      </c>
      <c r="AX32" s="19">
        <f t="shared" ref="AX32:AY32" si="23">SUM(AX22:AX31)</f>
        <v>7609</v>
      </c>
      <c r="AY32" s="19">
        <f t="shared" si="23"/>
        <v>7614</v>
      </c>
    </row>
    <row r="33" spans="1:52" s="5" customFormat="1" x14ac:dyDescent="0.3">
      <c r="A33" s="5" t="s">
        <v>48</v>
      </c>
      <c r="B33" s="24">
        <v>20</v>
      </c>
      <c r="C33" s="24">
        <v>30</v>
      </c>
      <c r="D33" s="24">
        <v>50</v>
      </c>
      <c r="E33" s="24">
        <v>120</v>
      </c>
      <c r="F33" s="24">
        <v>30</v>
      </c>
      <c r="G33" s="24">
        <v>30</v>
      </c>
      <c r="H33" s="24">
        <v>30</v>
      </c>
      <c r="I33" s="24">
        <v>30</v>
      </c>
      <c r="J33" s="24">
        <v>20</v>
      </c>
      <c r="K33" s="24">
        <v>30</v>
      </c>
      <c r="L33" s="24">
        <v>30</v>
      </c>
      <c r="M33" s="24">
        <v>40</v>
      </c>
      <c r="N33" s="24">
        <v>30</v>
      </c>
      <c r="O33" s="24">
        <v>40</v>
      </c>
      <c r="P33" s="24">
        <v>40</v>
      </c>
      <c r="Q33" s="24">
        <v>0</v>
      </c>
      <c r="R33" s="24">
        <v>-20</v>
      </c>
      <c r="S33" s="24">
        <v>0</v>
      </c>
      <c r="T33" s="24">
        <v>30</v>
      </c>
      <c r="U33" s="24">
        <v>50</v>
      </c>
      <c r="V33" s="24">
        <v>130</v>
      </c>
      <c r="W33" s="24"/>
      <c r="X33" s="24"/>
      <c r="Y33" s="24"/>
      <c r="Z33" s="24"/>
      <c r="AA33" s="24"/>
      <c r="AB33" s="24"/>
      <c r="AC33" s="24"/>
      <c r="AD33" s="24"/>
      <c r="AE33" s="24"/>
      <c r="AF33" s="24"/>
      <c r="AG33" s="24"/>
      <c r="AH33" s="24"/>
      <c r="AI33" s="24"/>
      <c r="AJ33" s="25"/>
      <c r="AK33" s="25"/>
      <c r="AL33" s="25"/>
      <c r="AM33" s="25"/>
      <c r="AN33" s="25"/>
      <c r="AO33" s="25"/>
      <c r="AP33" s="25"/>
      <c r="AQ33" s="25"/>
      <c r="AR33" s="25"/>
      <c r="AS33" s="25"/>
      <c r="AT33" s="25"/>
      <c r="AU33" s="25"/>
      <c r="AV33" s="25"/>
      <c r="AW33" s="25"/>
      <c r="AX33" s="25"/>
      <c r="AY33" s="25"/>
    </row>
    <row r="34" spans="1:52" s="17" customFormat="1" x14ac:dyDescent="0.3">
      <c r="A34" s="17" t="s">
        <v>88</v>
      </c>
      <c r="B34" s="18">
        <f>B32+B33</f>
        <v>2600</v>
      </c>
      <c r="C34" s="18">
        <f t="shared" ref="C34:AW34" si="24">C32+C33</f>
        <v>2430</v>
      </c>
      <c r="D34" s="18">
        <f t="shared" si="24"/>
        <v>2700</v>
      </c>
      <c r="E34" s="18">
        <f t="shared" si="24"/>
        <v>2830</v>
      </c>
      <c r="F34" s="18">
        <f t="shared" si="24"/>
        <v>2880</v>
      </c>
      <c r="G34" s="18">
        <f t="shared" si="24"/>
        <v>2360</v>
      </c>
      <c r="H34" s="18">
        <f t="shared" si="24"/>
        <v>2460</v>
      </c>
      <c r="I34" s="18">
        <f t="shared" si="24"/>
        <v>2360</v>
      </c>
      <c r="J34" s="18">
        <f t="shared" si="24"/>
        <v>2230</v>
      </c>
      <c r="K34" s="18">
        <f t="shared" si="24"/>
        <v>2705</v>
      </c>
      <c r="L34" s="18">
        <f t="shared" si="24"/>
        <v>2930</v>
      </c>
      <c r="M34" s="18">
        <f t="shared" si="24"/>
        <v>2970</v>
      </c>
      <c r="N34" s="18">
        <f t="shared" si="24"/>
        <v>3435</v>
      </c>
      <c r="O34" s="18">
        <f t="shared" si="24"/>
        <v>3810</v>
      </c>
      <c r="P34" s="18">
        <f t="shared" si="24"/>
        <v>3645</v>
      </c>
      <c r="Q34" s="18">
        <f t="shared" si="24"/>
        <v>3915</v>
      </c>
      <c r="R34" s="18">
        <f t="shared" si="24"/>
        <v>4255</v>
      </c>
      <c r="S34" s="18">
        <f t="shared" si="24"/>
        <v>4045</v>
      </c>
      <c r="T34" s="18">
        <f t="shared" si="24"/>
        <v>4330</v>
      </c>
      <c r="U34" s="18">
        <f t="shared" si="24"/>
        <v>4870</v>
      </c>
      <c r="V34" s="18">
        <f t="shared" si="24"/>
        <v>5160</v>
      </c>
      <c r="W34" s="18">
        <f t="shared" si="24"/>
        <v>5310</v>
      </c>
      <c r="X34" s="18">
        <f t="shared" si="24"/>
        <v>5500</v>
      </c>
      <c r="Y34" s="18">
        <f t="shared" si="24"/>
        <v>5775</v>
      </c>
      <c r="Z34" s="18">
        <f t="shared" si="24"/>
        <v>6010</v>
      </c>
      <c r="AA34" s="18">
        <f t="shared" si="24"/>
        <v>6150</v>
      </c>
      <c r="AB34" s="18">
        <f t="shared" si="24"/>
        <v>6760</v>
      </c>
      <c r="AC34" s="18">
        <f t="shared" si="24"/>
        <v>7035</v>
      </c>
      <c r="AD34" s="18">
        <f t="shared" si="24"/>
        <v>7175</v>
      </c>
      <c r="AE34" s="18">
        <f t="shared" si="24"/>
        <v>7230</v>
      </c>
      <c r="AF34" s="18">
        <f t="shared" si="24"/>
        <v>7965</v>
      </c>
      <c r="AG34" s="18">
        <f t="shared" si="24"/>
        <v>7890.0199310874013</v>
      </c>
      <c r="AH34" s="18">
        <f t="shared" si="24"/>
        <v>8270</v>
      </c>
      <c r="AI34" s="18">
        <f t="shared" si="24"/>
        <v>7990</v>
      </c>
      <c r="AJ34" s="19">
        <f t="shared" si="24"/>
        <v>6795</v>
      </c>
      <c r="AK34" s="19">
        <f t="shared" si="24"/>
        <v>7905</v>
      </c>
      <c r="AL34" s="19">
        <f t="shared" si="24"/>
        <v>8095</v>
      </c>
      <c r="AM34" s="19">
        <f t="shared" si="24"/>
        <v>7902</v>
      </c>
      <c r="AN34" s="19">
        <f t="shared" si="24"/>
        <v>8419</v>
      </c>
      <c r="AO34" s="19">
        <f t="shared" si="24"/>
        <v>7939</v>
      </c>
      <c r="AP34" s="19">
        <f t="shared" si="24"/>
        <v>8290</v>
      </c>
      <c r="AQ34" s="19">
        <f t="shared" si="24"/>
        <v>8249</v>
      </c>
      <c r="AR34" s="19">
        <f t="shared" si="24"/>
        <v>7978</v>
      </c>
      <c r="AS34" s="19">
        <f t="shared" si="24"/>
        <v>7868</v>
      </c>
      <c r="AT34" s="19">
        <f t="shared" si="24"/>
        <v>8409</v>
      </c>
      <c r="AU34" s="19">
        <f t="shared" si="24"/>
        <v>7205</v>
      </c>
      <c r="AV34" s="19">
        <f t="shared" si="24"/>
        <v>6724</v>
      </c>
      <c r="AW34" s="19">
        <f t="shared" si="24"/>
        <v>6431</v>
      </c>
      <c r="AX34" s="19">
        <f t="shared" ref="AX34:AY34" si="25">AX32+AX33</f>
        <v>7609</v>
      </c>
      <c r="AY34" s="19">
        <f t="shared" si="25"/>
        <v>7614</v>
      </c>
    </row>
    <row r="35" spans="1:52" x14ac:dyDescent="0.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3"/>
      <c r="AK35" s="13"/>
      <c r="AL35" s="13"/>
      <c r="AM35" s="13"/>
      <c r="AN35" s="13"/>
      <c r="AO35" s="13"/>
      <c r="AP35" s="13"/>
      <c r="AQ35" s="13"/>
      <c r="AR35" s="13"/>
      <c r="AS35" s="13"/>
      <c r="AT35" s="13"/>
      <c r="AU35" s="13"/>
      <c r="AV35" s="13"/>
      <c r="AW35" s="13"/>
      <c r="AX35" s="13"/>
      <c r="AY35" s="13"/>
    </row>
    <row r="36" spans="1:52" s="1" customFormat="1" x14ac:dyDescent="0.3">
      <c r="A36" s="1" t="s">
        <v>77</v>
      </c>
      <c r="B36" s="22">
        <f>B19-B34</f>
        <v>-70</v>
      </c>
      <c r="C36" s="22">
        <f t="shared" ref="C36:AW36" si="26">C19-C34</f>
        <v>170</v>
      </c>
      <c r="D36" s="22">
        <f t="shared" si="26"/>
        <v>-90</v>
      </c>
      <c r="E36" s="22">
        <f t="shared" si="26"/>
        <v>-180</v>
      </c>
      <c r="F36" s="22">
        <f t="shared" si="26"/>
        <v>-80</v>
      </c>
      <c r="G36" s="22">
        <f t="shared" si="26"/>
        <v>460</v>
      </c>
      <c r="H36" s="22">
        <f t="shared" si="26"/>
        <v>-130</v>
      </c>
      <c r="I36" s="22">
        <f t="shared" si="26"/>
        <v>140</v>
      </c>
      <c r="J36" s="22">
        <f t="shared" si="26"/>
        <v>280</v>
      </c>
      <c r="K36" s="22">
        <f t="shared" si="26"/>
        <v>60</v>
      </c>
      <c r="L36" s="22">
        <f t="shared" si="26"/>
        <v>-100</v>
      </c>
      <c r="M36" s="22">
        <f t="shared" si="26"/>
        <v>-50</v>
      </c>
      <c r="N36" s="22">
        <f t="shared" si="26"/>
        <v>-220</v>
      </c>
      <c r="O36" s="22">
        <f t="shared" si="26"/>
        <v>-370</v>
      </c>
      <c r="P36" s="22">
        <f t="shared" si="26"/>
        <v>-45</v>
      </c>
      <c r="Q36" s="22">
        <f t="shared" si="26"/>
        <v>25</v>
      </c>
      <c r="R36" s="22">
        <f t="shared" si="26"/>
        <v>110</v>
      </c>
      <c r="S36" s="22">
        <f t="shared" si="26"/>
        <v>5</v>
      </c>
      <c r="T36" s="22">
        <f t="shared" si="26"/>
        <v>315</v>
      </c>
      <c r="U36" s="22">
        <f t="shared" si="26"/>
        <v>-50</v>
      </c>
      <c r="V36" s="22">
        <f t="shared" si="26"/>
        <v>150</v>
      </c>
      <c r="W36" s="22">
        <f t="shared" si="26"/>
        <v>20</v>
      </c>
      <c r="X36" s="22">
        <f t="shared" si="26"/>
        <v>-170</v>
      </c>
      <c r="Y36" s="22">
        <f t="shared" si="26"/>
        <v>30</v>
      </c>
      <c r="Z36" s="22">
        <f t="shared" si="26"/>
        <v>-720</v>
      </c>
      <c r="AA36" s="22">
        <f t="shared" si="26"/>
        <v>-390</v>
      </c>
      <c r="AB36" s="22">
        <f t="shared" si="26"/>
        <v>-370</v>
      </c>
      <c r="AC36" s="22">
        <f t="shared" si="26"/>
        <v>-500</v>
      </c>
      <c r="AD36" s="22">
        <f t="shared" si="26"/>
        <v>-330</v>
      </c>
      <c r="AE36" s="22">
        <f t="shared" si="26"/>
        <v>-50</v>
      </c>
      <c r="AF36" s="22">
        <f t="shared" si="26"/>
        <v>-55</v>
      </c>
      <c r="AG36" s="22">
        <f t="shared" si="26"/>
        <v>355.01006891259749</v>
      </c>
      <c r="AH36" s="22">
        <f t="shared" si="26"/>
        <v>-80</v>
      </c>
      <c r="AI36" s="22">
        <f t="shared" si="26"/>
        <v>-219.99955889232297</v>
      </c>
      <c r="AJ36" s="23">
        <f t="shared" si="26"/>
        <v>635</v>
      </c>
      <c r="AK36" s="23">
        <f t="shared" si="26"/>
        <v>-25</v>
      </c>
      <c r="AL36" s="23">
        <f t="shared" si="26"/>
        <v>450</v>
      </c>
      <c r="AM36" s="23">
        <f t="shared" si="26"/>
        <v>-185</v>
      </c>
      <c r="AN36" s="23">
        <f t="shared" si="26"/>
        <v>-569</v>
      </c>
      <c r="AO36" s="23">
        <f t="shared" si="26"/>
        <v>-754</v>
      </c>
      <c r="AP36" s="23">
        <f t="shared" si="26"/>
        <v>-385</v>
      </c>
      <c r="AQ36" s="23">
        <f t="shared" si="26"/>
        <v>-220</v>
      </c>
      <c r="AR36" s="23">
        <f t="shared" si="26"/>
        <v>213</v>
      </c>
      <c r="AS36" s="23">
        <f t="shared" si="26"/>
        <v>351</v>
      </c>
      <c r="AT36" s="23">
        <f t="shared" si="26"/>
        <v>-280</v>
      </c>
      <c r="AU36" s="23">
        <f t="shared" si="26"/>
        <v>-542</v>
      </c>
      <c r="AV36" s="23">
        <f t="shared" si="26"/>
        <v>1135</v>
      </c>
      <c r="AW36" s="23">
        <f t="shared" si="26"/>
        <v>472</v>
      </c>
      <c r="AX36" s="23">
        <f t="shared" ref="AX36:AY36" si="27">AX19-AX34</f>
        <v>-518</v>
      </c>
      <c r="AY36" s="23">
        <f t="shared" si="27"/>
        <v>-598</v>
      </c>
      <c r="AZ36" s="26"/>
    </row>
    <row r="37" spans="1:52" x14ac:dyDescent="0.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3"/>
      <c r="AK37" s="13"/>
      <c r="AL37" s="13"/>
      <c r="AM37" s="13"/>
      <c r="AN37" s="13"/>
      <c r="AO37" s="13"/>
      <c r="AP37" s="13"/>
      <c r="AQ37" s="13"/>
      <c r="AR37" s="13"/>
      <c r="AS37" s="13"/>
      <c r="AT37" s="13"/>
      <c r="AU37" s="13"/>
      <c r="AV37" s="13"/>
      <c r="AW37" s="13"/>
      <c r="AX37" s="13"/>
      <c r="AY37" s="13"/>
    </row>
    <row r="38" spans="1:52" x14ac:dyDescent="0.3">
      <c r="A38" s="4" t="s">
        <v>52</v>
      </c>
      <c r="B38" s="12" t="s">
        <v>53</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3"/>
      <c r="AK38" s="13"/>
      <c r="AL38" s="13"/>
      <c r="AM38" s="13"/>
      <c r="AN38" s="13"/>
      <c r="AO38" s="13"/>
      <c r="AP38" s="13"/>
      <c r="AQ38" s="13"/>
      <c r="AR38" s="13"/>
      <c r="AS38" s="13"/>
      <c r="AT38" s="13"/>
      <c r="AU38" s="13"/>
      <c r="AV38" s="13"/>
      <c r="AW38" s="13"/>
      <c r="AX38" s="13"/>
      <c r="AY38" s="13"/>
    </row>
    <row r="39" spans="1:52" x14ac:dyDescent="0.3">
      <c r="A39" s="4" t="s">
        <v>54</v>
      </c>
      <c r="B39" s="12" t="s">
        <v>55</v>
      </c>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3"/>
      <c r="AK39" s="13"/>
      <c r="AL39" s="13"/>
      <c r="AM39" s="13"/>
      <c r="AN39" s="13"/>
      <c r="AO39" s="13"/>
      <c r="AP39" s="13"/>
      <c r="AQ39" s="13"/>
      <c r="AR39" s="13"/>
      <c r="AS39" s="13"/>
      <c r="AT39" s="13"/>
      <c r="AU39" s="13"/>
      <c r="AV39" s="13"/>
      <c r="AW39" s="13"/>
      <c r="AX39" s="13"/>
      <c r="AY39" s="13"/>
    </row>
    <row r="40" spans="1:52" x14ac:dyDescent="0.3">
      <c r="A40" s="4" t="s">
        <v>56</v>
      </c>
      <c r="B40" s="12" t="s">
        <v>57</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3"/>
      <c r="AK40" s="13"/>
      <c r="AL40" s="13"/>
      <c r="AM40" s="13"/>
      <c r="AN40" s="13"/>
      <c r="AO40" s="13"/>
      <c r="AP40" s="13"/>
      <c r="AQ40" s="13"/>
      <c r="AR40" s="13"/>
      <c r="AS40" s="13"/>
      <c r="AT40" s="13"/>
      <c r="AU40" s="13"/>
      <c r="AV40" s="13"/>
      <c r="AW40" s="13"/>
      <c r="AX40" s="13"/>
      <c r="AY40" s="13"/>
    </row>
    <row r="41" spans="1:52" x14ac:dyDescent="0.3">
      <c r="A41" s="4" t="s">
        <v>58</v>
      </c>
      <c r="B41" s="12" t="s">
        <v>59</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3"/>
      <c r="AK41" s="13"/>
      <c r="AL41" s="13"/>
      <c r="AM41" s="13"/>
      <c r="AN41" s="13"/>
      <c r="AO41" s="13"/>
      <c r="AP41" s="13"/>
      <c r="AQ41" s="13"/>
      <c r="AR41" s="13"/>
      <c r="AS41" s="13"/>
      <c r="AT41" s="13"/>
      <c r="AU41" s="13"/>
      <c r="AV41" s="13"/>
      <c r="AW41" s="13"/>
      <c r="AX41" s="13"/>
      <c r="AY41" s="13"/>
    </row>
    <row r="42" spans="1:52" x14ac:dyDescent="0.3">
      <c r="A42" s="4" t="s">
        <v>60</v>
      </c>
      <c r="B42" s="12" t="s">
        <v>61</v>
      </c>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3"/>
      <c r="AK42" s="13"/>
      <c r="AL42" s="13"/>
      <c r="AM42" s="13"/>
      <c r="AN42" s="13"/>
      <c r="AO42" s="13"/>
      <c r="AP42" s="13"/>
      <c r="AQ42" s="13"/>
      <c r="AR42" s="13"/>
      <c r="AS42" s="13"/>
      <c r="AT42" s="13"/>
      <c r="AU42" s="13"/>
      <c r="AV42" s="13"/>
      <c r="AW42" s="13"/>
      <c r="AX42" s="13"/>
      <c r="AY42" s="13"/>
    </row>
    <row r="43" spans="1:52" x14ac:dyDescent="0.3">
      <c r="A43" s="4" t="s">
        <v>62</v>
      </c>
      <c r="B43" s="12" t="s">
        <v>63</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3"/>
      <c r="AK43" s="13"/>
      <c r="AL43" s="13"/>
      <c r="AM43" s="13"/>
      <c r="AN43" s="13"/>
      <c r="AO43" s="13"/>
      <c r="AP43" s="13"/>
      <c r="AQ43" s="13"/>
      <c r="AR43" s="13"/>
      <c r="AS43" s="13"/>
      <c r="AT43" s="13"/>
      <c r="AU43" s="13"/>
      <c r="AV43" s="13"/>
      <c r="AW43" s="13"/>
      <c r="AX43" s="13"/>
      <c r="AY43" s="13"/>
    </row>
    <row r="44" spans="1:52" x14ac:dyDescent="0.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3"/>
      <c r="AK44" s="13"/>
      <c r="AL44" s="13"/>
      <c r="AM44" s="13"/>
      <c r="AN44" s="13"/>
      <c r="AO44" s="13"/>
      <c r="AP44" s="13"/>
      <c r="AQ44" s="13"/>
      <c r="AR44" s="13"/>
      <c r="AS44" s="13"/>
      <c r="AT44" s="13"/>
      <c r="AU44" s="13"/>
      <c r="AV44" s="13"/>
      <c r="AW44" s="13"/>
      <c r="AX44" s="13"/>
      <c r="AY44" s="13"/>
    </row>
    <row r="45" spans="1:52" x14ac:dyDescent="0.3">
      <c r="A45" s="1" t="s">
        <v>99</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3"/>
      <c r="AK45" s="13"/>
      <c r="AL45" s="13"/>
      <c r="AM45" s="13"/>
      <c r="AN45" s="13"/>
      <c r="AO45" s="13"/>
      <c r="AP45" s="13"/>
      <c r="AQ45" s="13"/>
      <c r="AR45" s="13"/>
      <c r="AS45" s="13"/>
      <c r="AT45" s="13"/>
      <c r="AU45" s="13"/>
      <c r="AV45" s="13"/>
      <c r="AW45" s="13"/>
      <c r="AX45" s="13"/>
      <c r="AY45" s="13"/>
    </row>
    <row r="46" spans="1:52" x14ac:dyDescent="0.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3"/>
      <c r="AK46" s="13"/>
      <c r="AL46" s="13"/>
      <c r="AM46" s="13"/>
      <c r="AN46" s="13"/>
      <c r="AO46" s="13"/>
      <c r="AP46" s="13"/>
      <c r="AQ46" s="13"/>
      <c r="AR46" s="13"/>
      <c r="AS46" s="13"/>
      <c r="AT46" s="13"/>
      <c r="AU46" s="13"/>
      <c r="AV46" s="13"/>
      <c r="AW46" s="13"/>
      <c r="AX46" s="13"/>
      <c r="AY46" s="13"/>
    </row>
    <row r="47" spans="1:52" s="1" customFormat="1" x14ac:dyDescent="0.3">
      <c r="A47" s="1" t="s">
        <v>28</v>
      </c>
      <c r="B47" s="27">
        <f t="shared" ref="B47:AC47" si="28">C47-1</f>
        <v>1975</v>
      </c>
      <c r="C47" s="27">
        <f t="shared" si="28"/>
        <v>1976</v>
      </c>
      <c r="D47" s="27">
        <f t="shared" si="28"/>
        <v>1977</v>
      </c>
      <c r="E47" s="27">
        <f t="shared" si="28"/>
        <v>1978</v>
      </c>
      <c r="F47" s="27">
        <f t="shared" si="28"/>
        <v>1979</v>
      </c>
      <c r="G47" s="27">
        <f t="shared" si="28"/>
        <v>1980</v>
      </c>
      <c r="H47" s="27">
        <f t="shared" si="28"/>
        <v>1981</v>
      </c>
      <c r="I47" s="27">
        <f t="shared" si="28"/>
        <v>1982</v>
      </c>
      <c r="J47" s="27">
        <f t="shared" si="28"/>
        <v>1983</v>
      </c>
      <c r="K47" s="27">
        <f t="shared" si="28"/>
        <v>1984</v>
      </c>
      <c r="L47" s="27">
        <f t="shared" si="28"/>
        <v>1985</v>
      </c>
      <c r="M47" s="27">
        <f t="shared" si="28"/>
        <v>1986</v>
      </c>
      <c r="N47" s="27">
        <f t="shared" si="28"/>
        <v>1987</v>
      </c>
      <c r="O47" s="27">
        <f t="shared" si="28"/>
        <v>1988</v>
      </c>
      <c r="P47" s="27">
        <f t="shared" si="28"/>
        <v>1989</v>
      </c>
      <c r="Q47" s="27">
        <f t="shared" si="28"/>
        <v>1990</v>
      </c>
      <c r="R47" s="27">
        <f t="shared" si="28"/>
        <v>1991</v>
      </c>
      <c r="S47" s="27">
        <f t="shared" si="28"/>
        <v>1992</v>
      </c>
      <c r="T47" s="27">
        <f t="shared" si="28"/>
        <v>1993</v>
      </c>
      <c r="U47" s="27">
        <f t="shared" si="28"/>
        <v>1994</v>
      </c>
      <c r="V47" s="27">
        <f t="shared" si="28"/>
        <v>1995</v>
      </c>
      <c r="W47" s="27">
        <f t="shared" si="28"/>
        <v>1996</v>
      </c>
      <c r="X47" s="27">
        <f t="shared" si="28"/>
        <v>1997</v>
      </c>
      <c r="Y47" s="27">
        <f t="shared" si="28"/>
        <v>1998</v>
      </c>
      <c r="Z47" s="27">
        <f t="shared" si="28"/>
        <v>1999</v>
      </c>
      <c r="AA47" s="27">
        <f t="shared" si="28"/>
        <v>2000</v>
      </c>
      <c r="AB47" s="27">
        <f t="shared" si="28"/>
        <v>2001</v>
      </c>
      <c r="AC47" s="27">
        <f t="shared" si="28"/>
        <v>2002</v>
      </c>
      <c r="AD47" s="27">
        <f>AE47-1</f>
        <v>2003</v>
      </c>
      <c r="AE47" s="27">
        <v>2004</v>
      </c>
      <c r="AF47" s="27">
        <v>2005</v>
      </c>
      <c r="AG47" s="27">
        <v>2006</v>
      </c>
      <c r="AH47" s="27">
        <v>2007</v>
      </c>
      <c r="AI47" s="27">
        <v>2008</v>
      </c>
      <c r="AJ47" s="28">
        <v>2009</v>
      </c>
      <c r="AK47" s="28">
        <v>2010</v>
      </c>
      <c r="AL47" s="28">
        <v>2011</v>
      </c>
      <c r="AM47" s="28">
        <v>2012</v>
      </c>
      <c r="AN47" s="28">
        <v>2013</v>
      </c>
      <c r="AO47" s="28">
        <f>AN47+1</f>
        <v>2014</v>
      </c>
      <c r="AP47" s="28">
        <f>AO47+1</f>
        <v>2015</v>
      </c>
      <c r="AQ47" s="28">
        <f>AP47+1</f>
        <v>2016</v>
      </c>
      <c r="AR47" s="28">
        <f>AQ47+1</f>
        <v>2017</v>
      </c>
      <c r="AS47" s="28">
        <f>AR47+1</f>
        <v>2018</v>
      </c>
      <c r="AT47" s="28">
        <v>2019</v>
      </c>
      <c r="AU47" s="28">
        <v>2020</v>
      </c>
      <c r="AV47" s="28">
        <v>2021</v>
      </c>
      <c r="AW47" s="28">
        <v>2022</v>
      </c>
      <c r="AX47" s="28">
        <v>2023</v>
      </c>
      <c r="AY47" s="28">
        <v>2024</v>
      </c>
    </row>
    <row r="48" spans="1:52" x14ac:dyDescent="0.3">
      <c r="A48" s="1" t="s">
        <v>64</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3"/>
      <c r="AK48" s="13"/>
      <c r="AL48" s="13"/>
      <c r="AM48" s="13"/>
      <c r="AN48" s="13"/>
      <c r="AO48" s="13"/>
      <c r="AP48" s="13"/>
      <c r="AQ48" s="13"/>
      <c r="AR48" s="13"/>
      <c r="AS48" s="13"/>
      <c r="AT48" s="13"/>
      <c r="AU48" s="13"/>
      <c r="AV48" s="13"/>
      <c r="AW48" s="13"/>
      <c r="AX48" s="13"/>
      <c r="AY48" s="13"/>
    </row>
    <row r="49" spans="1:51" x14ac:dyDescent="0.3">
      <c r="A49" s="4" t="s">
        <v>37</v>
      </c>
      <c r="B49" s="12">
        <v>25</v>
      </c>
      <c r="C49" s="12">
        <v>20</v>
      </c>
      <c r="D49" s="12">
        <v>20</v>
      </c>
      <c r="E49" s="12">
        <v>20</v>
      </c>
      <c r="F49" s="12">
        <v>30</v>
      </c>
      <c r="G49" s="12">
        <v>30</v>
      </c>
      <c r="H49" s="12">
        <v>20</v>
      </c>
      <c r="I49" s="12">
        <v>20</v>
      </c>
      <c r="J49" s="12">
        <v>25</v>
      </c>
      <c r="K49" s="12">
        <v>35</v>
      </c>
      <c r="L49" s="12">
        <v>65</v>
      </c>
      <c r="M49" s="12">
        <v>120</v>
      </c>
      <c r="N49" s="12">
        <v>225</v>
      </c>
      <c r="O49" s="12">
        <v>245</v>
      </c>
      <c r="P49" s="12">
        <v>310</v>
      </c>
      <c r="Q49" s="12">
        <v>375</v>
      </c>
      <c r="R49" s="12">
        <v>480</v>
      </c>
      <c r="S49" s="12">
        <v>575</v>
      </c>
      <c r="T49" s="12">
        <v>610</v>
      </c>
      <c r="U49" s="12">
        <v>605</v>
      </c>
      <c r="V49" s="12">
        <v>560</v>
      </c>
      <c r="W49" s="12">
        <v>515</v>
      </c>
      <c r="X49" s="12">
        <v>510</v>
      </c>
      <c r="Y49" s="12">
        <v>545</v>
      </c>
      <c r="Z49" s="12">
        <v>560</v>
      </c>
      <c r="AA49" s="12">
        <v>680</v>
      </c>
      <c r="AB49" s="12">
        <v>1060</v>
      </c>
      <c r="AC49" s="12">
        <v>1210</v>
      </c>
      <c r="AD49" s="12">
        <v>1455</v>
      </c>
      <c r="AE49" s="12">
        <v>1680</v>
      </c>
      <c r="AF49" s="12">
        <v>1960</v>
      </c>
      <c r="AG49" s="12">
        <v>2060</v>
      </c>
      <c r="AH49" s="12">
        <v>2055</v>
      </c>
      <c r="AI49" s="12">
        <v>1970</v>
      </c>
      <c r="AJ49" s="13">
        <v>970</v>
      </c>
      <c r="AK49" s="13">
        <v>1495</v>
      </c>
      <c r="AL49" s="13">
        <v>1505</v>
      </c>
      <c r="AM49" s="13">
        <v>1323</v>
      </c>
      <c r="AN49" s="13">
        <v>1239</v>
      </c>
      <c r="AO49" s="13">
        <v>1431</v>
      </c>
      <c r="AP49" s="13">
        <v>1630</v>
      </c>
      <c r="AQ49" s="13">
        <v>1755</v>
      </c>
      <c r="AR49" s="13">
        <v>1675</v>
      </c>
      <c r="AS49" s="13">
        <v>1377</v>
      </c>
      <c r="AT49" s="13">
        <v>1193</v>
      </c>
      <c r="AU49" s="13">
        <v>858</v>
      </c>
      <c r="AV49" s="13">
        <v>739</v>
      </c>
      <c r="AW49" s="13">
        <v>794</v>
      </c>
      <c r="AX49" s="13">
        <v>1007</v>
      </c>
      <c r="AY49" s="13">
        <v>910</v>
      </c>
    </row>
    <row r="50" spans="1:51" x14ac:dyDescent="0.3">
      <c r="A50" s="4" t="s">
        <v>38</v>
      </c>
      <c r="B50" s="12">
        <v>165</v>
      </c>
      <c r="C50" s="12">
        <v>180</v>
      </c>
      <c r="D50" s="12">
        <v>280</v>
      </c>
      <c r="E50" s="12">
        <v>190</v>
      </c>
      <c r="F50" s="12">
        <v>205</v>
      </c>
      <c r="G50" s="12">
        <v>135</v>
      </c>
      <c r="H50" s="12">
        <v>190</v>
      </c>
      <c r="I50" s="12">
        <v>110</v>
      </c>
      <c r="J50" s="12">
        <v>90</v>
      </c>
      <c r="K50" s="12">
        <v>105</v>
      </c>
      <c r="L50" s="12">
        <v>95</v>
      </c>
      <c r="M50" s="12">
        <v>75</v>
      </c>
      <c r="N50" s="12">
        <v>80</v>
      </c>
      <c r="O50" s="12">
        <v>50</v>
      </c>
      <c r="P50" s="12">
        <v>50</v>
      </c>
      <c r="Q50" s="12">
        <v>60</v>
      </c>
      <c r="R50" s="12">
        <v>55</v>
      </c>
      <c r="S50" s="12">
        <v>50</v>
      </c>
      <c r="T50" s="12">
        <v>40</v>
      </c>
      <c r="U50" s="12">
        <v>50</v>
      </c>
      <c r="V50" s="12">
        <v>55</v>
      </c>
      <c r="W50" s="12">
        <v>60</v>
      </c>
      <c r="X50" s="12">
        <v>70</v>
      </c>
      <c r="Y50" s="12">
        <v>60</v>
      </c>
      <c r="Z50" s="12">
        <v>80</v>
      </c>
      <c r="AA50" s="12">
        <v>100</v>
      </c>
      <c r="AB50" s="12">
        <v>105</v>
      </c>
      <c r="AC50" s="12">
        <v>115</v>
      </c>
      <c r="AD50" s="12">
        <v>105</v>
      </c>
      <c r="AE50" s="12">
        <v>115</v>
      </c>
      <c r="AF50" s="12">
        <v>100</v>
      </c>
      <c r="AG50" s="12">
        <v>99.96703676492703</v>
      </c>
      <c r="AH50" s="12">
        <v>110</v>
      </c>
      <c r="AI50" s="12">
        <v>105</v>
      </c>
      <c r="AJ50" s="13">
        <v>70</v>
      </c>
      <c r="AK50" s="13">
        <v>110</v>
      </c>
      <c r="AL50" s="13">
        <v>120</v>
      </c>
      <c r="AM50" s="13">
        <v>110</v>
      </c>
      <c r="AN50" s="13">
        <v>98</v>
      </c>
      <c r="AO50" s="13">
        <v>111</v>
      </c>
      <c r="AP50" s="13">
        <v>120</v>
      </c>
      <c r="AQ50" s="13">
        <v>122</v>
      </c>
      <c r="AR50" s="13">
        <v>117</v>
      </c>
      <c r="AS50" s="13">
        <v>122</v>
      </c>
      <c r="AT50" s="13">
        <v>121</v>
      </c>
      <c r="AU50" s="13">
        <v>116</v>
      </c>
      <c r="AV50" s="13">
        <v>126</v>
      </c>
      <c r="AW50" s="13">
        <v>135</v>
      </c>
      <c r="AX50" s="13">
        <v>145</v>
      </c>
      <c r="AY50" s="13">
        <v>139</v>
      </c>
    </row>
    <row r="51" spans="1:51" x14ac:dyDescent="0.3">
      <c r="A51" s="4" t="s">
        <v>39</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v>110</v>
      </c>
      <c r="AG51" s="12">
        <v>110</v>
      </c>
      <c r="AH51" s="12">
        <v>110</v>
      </c>
      <c r="AI51" s="12">
        <v>115</v>
      </c>
      <c r="AJ51" s="13">
        <v>115</v>
      </c>
      <c r="AK51" s="13">
        <v>90</v>
      </c>
      <c r="AL51" s="13">
        <v>90</v>
      </c>
      <c r="AM51" s="13">
        <v>78</v>
      </c>
      <c r="AN51" s="13">
        <v>74</v>
      </c>
      <c r="AO51" s="13">
        <v>72</v>
      </c>
      <c r="AP51" s="13">
        <v>71</v>
      </c>
      <c r="AQ51" s="13">
        <v>71</v>
      </c>
      <c r="AR51" s="13">
        <v>70</v>
      </c>
      <c r="AS51" s="13">
        <v>63</v>
      </c>
      <c r="AT51" s="13">
        <v>63</v>
      </c>
      <c r="AU51" s="13">
        <v>54</v>
      </c>
      <c r="AV51" s="13">
        <v>56</v>
      </c>
      <c r="AW51" s="13">
        <v>65</v>
      </c>
      <c r="AX51" s="13">
        <v>67</v>
      </c>
      <c r="AY51" s="13">
        <v>69</v>
      </c>
    </row>
    <row r="52" spans="1:51" x14ac:dyDescent="0.3">
      <c r="A52" s="4" t="s">
        <v>40</v>
      </c>
      <c r="B52" s="12">
        <v>100</v>
      </c>
      <c r="C52" s="12">
        <v>125</v>
      </c>
      <c r="D52" s="12">
        <v>170</v>
      </c>
      <c r="E52" s="12">
        <v>85</v>
      </c>
      <c r="F52" s="12">
        <v>90</v>
      </c>
      <c r="G52" s="12">
        <v>50</v>
      </c>
      <c r="H52" s="12">
        <v>100</v>
      </c>
      <c r="I52" s="12">
        <v>60</v>
      </c>
      <c r="J52" s="12">
        <v>45</v>
      </c>
      <c r="K52" s="12">
        <v>45</v>
      </c>
      <c r="L52" s="12">
        <v>55</v>
      </c>
      <c r="M52" s="12">
        <v>40</v>
      </c>
      <c r="N52" s="12">
        <v>40</v>
      </c>
      <c r="O52" s="12">
        <v>40</v>
      </c>
      <c r="P52" s="12">
        <v>40</v>
      </c>
      <c r="Q52" s="12">
        <v>40</v>
      </c>
      <c r="R52" s="12">
        <v>30</v>
      </c>
      <c r="S52" s="12">
        <v>30</v>
      </c>
      <c r="T52" s="12">
        <v>20</v>
      </c>
      <c r="U52" s="12">
        <v>25</v>
      </c>
      <c r="V52" s="12">
        <v>25</v>
      </c>
      <c r="W52" s="12">
        <v>25</v>
      </c>
      <c r="X52" s="12">
        <v>45</v>
      </c>
      <c r="Y52" s="12">
        <v>45</v>
      </c>
      <c r="Z52" s="12">
        <v>70</v>
      </c>
      <c r="AA52" s="12">
        <v>80</v>
      </c>
      <c r="AB52" s="12">
        <v>65</v>
      </c>
      <c r="AC52" s="12">
        <v>40</v>
      </c>
      <c r="AD52" s="12">
        <v>35</v>
      </c>
      <c r="AE52" s="12">
        <v>40</v>
      </c>
      <c r="AF52" s="12">
        <v>40</v>
      </c>
      <c r="AG52" s="12">
        <v>25</v>
      </c>
      <c r="AH52" s="12">
        <v>15</v>
      </c>
      <c r="AI52" s="12">
        <v>20</v>
      </c>
      <c r="AJ52" s="13">
        <v>20</v>
      </c>
      <c r="AK52" s="13">
        <v>15</v>
      </c>
      <c r="AL52" s="13">
        <v>20</v>
      </c>
      <c r="AM52" s="13">
        <v>17</v>
      </c>
      <c r="AN52" s="13">
        <v>15</v>
      </c>
      <c r="AO52" s="13">
        <v>11</v>
      </c>
      <c r="AP52" s="13">
        <v>13</v>
      </c>
      <c r="AQ52" s="13">
        <v>12</v>
      </c>
      <c r="AR52" s="13">
        <v>10</v>
      </c>
      <c r="AS52" s="13">
        <v>12</v>
      </c>
      <c r="AT52" s="13">
        <v>11</v>
      </c>
      <c r="AU52" s="13">
        <v>11</v>
      </c>
      <c r="AV52" s="13">
        <v>13</v>
      </c>
      <c r="AW52" s="13">
        <v>13</v>
      </c>
      <c r="AX52" s="13">
        <v>12</v>
      </c>
      <c r="AY52" s="13">
        <v>13</v>
      </c>
    </row>
    <row r="53" spans="1:51" x14ac:dyDescent="0.3">
      <c r="A53" s="4" t="s">
        <v>41</v>
      </c>
      <c r="B53" s="12">
        <v>-20</v>
      </c>
      <c r="C53" s="12">
        <v>15</v>
      </c>
      <c r="D53" s="12">
        <v>15</v>
      </c>
      <c r="E53" s="12">
        <v>50</v>
      </c>
      <c r="F53" s="12">
        <v>110</v>
      </c>
      <c r="G53" s="12">
        <v>50</v>
      </c>
      <c r="H53" s="12">
        <v>30</v>
      </c>
      <c r="I53" s="12">
        <v>25</v>
      </c>
      <c r="J53" s="12">
        <v>20</v>
      </c>
      <c r="K53" s="12">
        <v>25</v>
      </c>
      <c r="L53" s="12">
        <v>30</v>
      </c>
      <c r="M53" s="12">
        <v>30</v>
      </c>
      <c r="N53" s="12">
        <v>30</v>
      </c>
      <c r="O53" s="12">
        <v>30</v>
      </c>
      <c r="P53" s="12">
        <v>35</v>
      </c>
      <c r="Q53" s="12">
        <v>25</v>
      </c>
      <c r="R53" s="12">
        <v>20</v>
      </c>
      <c r="S53" s="12">
        <v>15</v>
      </c>
      <c r="T53" s="12">
        <v>15</v>
      </c>
      <c r="U53" s="12">
        <v>30</v>
      </c>
      <c r="V53" s="12">
        <v>35</v>
      </c>
      <c r="W53" s="12">
        <v>40</v>
      </c>
      <c r="X53" s="12">
        <v>20</v>
      </c>
      <c r="Y53" s="12">
        <v>25</v>
      </c>
      <c r="Z53" s="12">
        <v>20</v>
      </c>
      <c r="AA53" s="12">
        <v>20</v>
      </c>
      <c r="AB53" s="12">
        <v>10</v>
      </c>
      <c r="AC53" s="12">
        <v>10</v>
      </c>
      <c r="AD53" s="12">
        <v>10</v>
      </c>
      <c r="AE53" s="12">
        <v>5</v>
      </c>
      <c r="AF53" s="12">
        <v>10</v>
      </c>
      <c r="AG53" s="12">
        <v>10</v>
      </c>
      <c r="AH53" s="12">
        <v>15</v>
      </c>
      <c r="AI53" s="12">
        <v>-25</v>
      </c>
      <c r="AJ53" s="13">
        <v>5</v>
      </c>
      <c r="AK53" s="13">
        <v>10</v>
      </c>
      <c r="AL53" s="13">
        <v>30</v>
      </c>
      <c r="AM53" s="13">
        <v>2</v>
      </c>
      <c r="AN53" s="13">
        <v>7</v>
      </c>
      <c r="AO53" s="13">
        <v>11</v>
      </c>
      <c r="AP53" s="13">
        <v>11</v>
      </c>
      <c r="AQ53" s="13">
        <v>11</v>
      </c>
      <c r="AR53" s="13">
        <v>11</v>
      </c>
      <c r="AS53" s="13">
        <v>11</v>
      </c>
      <c r="AT53" s="13">
        <v>13</v>
      </c>
      <c r="AU53" s="13">
        <v>14</v>
      </c>
      <c r="AV53" s="13">
        <v>18</v>
      </c>
      <c r="AW53" s="13">
        <v>15</v>
      </c>
      <c r="AX53" s="13">
        <v>12</v>
      </c>
      <c r="AY53" s="13">
        <v>12</v>
      </c>
    </row>
    <row r="54" spans="1:51" x14ac:dyDescent="0.3">
      <c r="A54" s="4" t="s">
        <v>42</v>
      </c>
      <c r="B54" s="12"/>
      <c r="C54" s="12"/>
      <c r="D54" s="12"/>
      <c r="E54" s="12"/>
      <c r="F54" s="12"/>
      <c r="G54" s="12">
        <v>0</v>
      </c>
      <c r="H54" s="12">
        <v>0</v>
      </c>
      <c r="I54" s="12">
        <v>5</v>
      </c>
      <c r="J54" s="12">
        <v>45</v>
      </c>
      <c r="K54" s="12">
        <v>120</v>
      </c>
      <c r="L54" s="12">
        <v>90</v>
      </c>
      <c r="M54" s="12">
        <v>100</v>
      </c>
      <c r="N54" s="12">
        <v>65</v>
      </c>
      <c r="O54" s="12">
        <v>55</v>
      </c>
      <c r="P54" s="12">
        <v>35</v>
      </c>
      <c r="Q54" s="12">
        <v>40</v>
      </c>
      <c r="R54" s="12">
        <v>40</v>
      </c>
      <c r="S54" s="12">
        <v>35</v>
      </c>
      <c r="T54" s="12">
        <v>25</v>
      </c>
      <c r="U54" s="12">
        <v>45</v>
      </c>
      <c r="V54" s="12">
        <v>10</v>
      </c>
      <c r="W54" s="12">
        <v>5</v>
      </c>
      <c r="X54" s="12">
        <v>5</v>
      </c>
      <c r="Y54" s="12">
        <v>5</v>
      </c>
      <c r="Z54" s="12">
        <v>5</v>
      </c>
      <c r="AA54" s="12">
        <v>0</v>
      </c>
      <c r="AB54" s="12">
        <v>0</v>
      </c>
      <c r="AC54" s="12">
        <v>0</v>
      </c>
      <c r="AD54" s="12">
        <v>0</v>
      </c>
      <c r="AE54" s="12">
        <v>0</v>
      </c>
      <c r="AF54" s="12">
        <v>0</v>
      </c>
      <c r="AG54" s="12">
        <v>0</v>
      </c>
      <c r="AH54" s="12">
        <v>195</v>
      </c>
      <c r="AI54" s="12">
        <v>105</v>
      </c>
      <c r="AJ54" s="13">
        <v>385</v>
      </c>
      <c r="AK54" s="13">
        <v>140</v>
      </c>
      <c r="AL54" s="13">
        <v>155</v>
      </c>
      <c r="AM54" s="13">
        <v>135</v>
      </c>
      <c r="AN54" s="13">
        <v>-40</v>
      </c>
      <c r="AO54" s="13">
        <v>-73</v>
      </c>
      <c r="AP54" s="13">
        <v>-88</v>
      </c>
      <c r="AQ54" s="13">
        <v>109</v>
      </c>
      <c r="AR54" s="13">
        <v>36</v>
      </c>
      <c r="AS54" s="13">
        <v>-102</v>
      </c>
      <c r="AT54" s="13">
        <v>566</v>
      </c>
      <c r="AU54" s="13">
        <v>308</v>
      </c>
      <c r="AV54" s="13">
        <v>126</v>
      </c>
      <c r="AW54" s="13">
        <v>-284</v>
      </c>
      <c r="AX54" s="13">
        <v>-93</v>
      </c>
      <c r="AY54" s="13">
        <v>60</v>
      </c>
    </row>
    <row r="55" spans="1:51" x14ac:dyDescent="0.3">
      <c r="A55" s="4" t="s">
        <v>43</v>
      </c>
      <c r="B55" s="12">
        <v>130</v>
      </c>
      <c r="C55" s="12">
        <v>90</v>
      </c>
      <c r="D55" s="12">
        <v>195</v>
      </c>
      <c r="E55" s="12">
        <v>140</v>
      </c>
      <c r="F55" s="12">
        <v>160</v>
      </c>
      <c r="G55" s="12">
        <v>105</v>
      </c>
      <c r="H55" s="12">
        <v>115</v>
      </c>
      <c r="I55" s="12">
        <v>40</v>
      </c>
      <c r="J55" s="12">
        <v>45</v>
      </c>
      <c r="K55" s="12">
        <v>45</v>
      </c>
      <c r="L55" s="12">
        <v>50</v>
      </c>
      <c r="M55" s="12">
        <v>55</v>
      </c>
      <c r="N55" s="12">
        <v>45</v>
      </c>
      <c r="O55" s="12">
        <v>70</v>
      </c>
      <c r="P55" s="12">
        <v>75</v>
      </c>
      <c r="Q55" s="12">
        <v>80</v>
      </c>
      <c r="R55" s="12">
        <v>85</v>
      </c>
      <c r="S55" s="12">
        <v>85</v>
      </c>
      <c r="T55" s="12">
        <v>105</v>
      </c>
      <c r="U55" s="12">
        <v>100</v>
      </c>
      <c r="V55" s="12">
        <v>120</v>
      </c>
      <c r="W55" s="12">
        <v>125</v>
      </c>
      <c r="X55" s="12">
        <v>150</v>
      </c>
      <c r="Y55" s="12">
        <v>160</v>
      </c>
      <c r="Z55" s="12">
        <v>185</v>
      </c>
      <c r="AA55" s="12">
        <v>190</v>
      </c>
      <c r="AB55" s="12">
        <v>170</v>
      </c>
      <c r="AC55" s="12">
        <v>160</v>
      </c>
      <c r="AD55" s="12">
        <v>190</v>
      </c>
      <c r="AE55" s="12">
        <v>195</v>
      </c>
      <c r="AF55" s="12">
        <v>195</v>
      </c>
      <c r="AG55" s="12">
        <v>200</v>
      </c>
      <c r="AH55" s="12">
        <v>200</v>
      </c>
      <c r="AI55" s="12">
        <v>205</v>
      </c>
      <c r="AJ55" s="13">
        <v>185</v>
      </c>
      <c r="AK55" s="13">
        <v>175</v>
      </c>
      <c r="AL55" s="13">
        <v>175</v>
      </c>
      <c r="AM55" s="13">
        <v>179</v>
      </c>
      <c r="AN55" s="13">
        <v>217</v>
      </c>
      <c r="AO55" s="13">
        <v>204</v>
      </c>
      <c r="AP55" s="13">
        <v>203</v>
      </c>
      <c r="AQ55" s="13">
        <v>177</v>
      </c>
      <c r="AR55" s="13">
        <v>176</v>
      </c>
      <c r="AS55" s="13">
        <v>191</v>
      </c>
      <c r="AT55" s="13">
        <v>195</v>
      </c>
      <c r="AU55" s="13">
        <v>150</v>
      </c>
      <c r="AV55" s="13">
        <v>203</v>
      </c>
      <c r="AW55" s="13">
        <v>238</v>
      </c>
      <c r="AX55" s="13">
        <v>229</v>
      </c>
      <c r="AY55" s="13">
        <v>231</v>
      </c>
    </row>
    <row r="56" spans="1:51" x14ac:dyDescent="0.3">
      <c r="A56" s="4" t="s">
        <v>44</v>
      </c>
      <c r="B56" s="12">
        <v>20</v>
      </c>
      <c r="C56" s="12">
        <v>0</v>
      </c>
      <c r="D56" s="12">
        <v>20</v>
      </c>
      <c r="E56" s="12">
        <v>50</v>
      </c>
      <c r="F56" s="12">
        <v>-45</v>
      </c>
      <c r="G56" s="12">
        <v>-25</v>
      </c>
      <c r="H56" s="12">
        <v>70</v>
      </c>
      <c r="I56" s="12">
        <v>-10</v>
      </c>
      <c r="J56" s="12">
        <v>-10</v>
      </c>
      <c r="K56" s="12">
        <v>-25</v>
      </c>
      <c r="L56" s="12">
        <v>-20</v>
      </c>
      <c r="M56" s="12">
        <v>-5</v>
      </c>
      <c r="N56" s="12">
        <v>25</v>
      </c>
      <c r="O56" s="12">
        <v>5</v>
      </c>
      <c r="P56" s="12">
        <v>10</v>
      </c>
      <c r="Q56" s="12">
        <v>40</v>
      </c>
      <c r="R56" s="12">
        <v>30</v>
      </c>
      <c r="S56" s="12">
        <v>20</v>
      </c>
      <c r="T56" s="12">
        <v>25</v>
      </c>
      <c r="U56" s="12">
        <v>25</v>
      </c>
      <c r="V56" s="12">
        <v>15</v>
      </c>
      <c r="W56" s="12">
        <v>15</v>
      </c>
      <c r="X56" s="12">
        <v>15</v>
      </c>
      <c r="Y56" s="12">
        <v>15</v>
      </c>
      <c r="Z56" s="12">
        <v>15</v>
      </c>
      <c r="AA56" s="12">
        <v>15</v>
      </c>
      <c r="AB56" s="12">
        <v>15</v>
      </c>
      <c r="AC56" s="12">
        <v>15</v>
      </c>
      <c r="AD56" s="12">
        <v>15</v>
      </c>
      <c r="AE56" s="12">
        <v>15</v>
      </c>
      <c r="AF56" s="12">
        <v>15</v>
      </c>
      <c r="AG56" s="12">
        <v>20</v>
      </c>
      <c r="AH56" s="12">
        <v>25</v>
      </c>
      <c r="AI56" s="12">
        <v>30</v>
      </c>
      <c r="AJ56" s="13">
        <v>25</v>
      </c>
      <c r="AK56" s="13">
        <v>20</v>
      </c>
      <c r="AL56" s="13">
        <v>35</v>
      </c>
      <c r="AM56" s="13">
        <v>-3</v>
      </c>
      <c r="AN56" s="13">
        <v>-12</v>
      </c>
      <c r="AO56" s="13">
        <v>22</v>
      </c>
      <c r="AP56" s="13">
        <v>-4</v>
      </c>
      <c r="AQ56" s="13">
        <v>3</v>
      </c>
      <c r="AR56" s="13">
        <v>7</v>
      </c>
      <c r="AS56" s="13">
        <v>30</v>
      </c>
      <c r="AT56" s="13">
        <v>15</v>
      </c>
      <c r="AU56" s="13">
        <v>-28</v>
      </c>
      <c r="AV56" s="13">
        <v>-11</v>
      </c>
      <c r="AW56" s="13">
        <v>4</v>
      </c>
      <c r="AX56" s="13">
        <v>-4</v>
      </c>
      <c r="AY56" s="13">
        <v>35</v>
      </c>
    </row>
    <row r="57" spans="1:51" x14ac:dyDescent="0.3">
      <c r="A57" s="4" t="s">
        <v>45</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3"/>
      <c r="AK57" s="13"/>
      <c r="AL57" s="13"/>
      <c r="AM57" s="13"/>
      <c r="AN57" s="13">
        <v>50</v>
      </c>
      <c r="AO57" s="13">
        <v>54</v>
      </c>
      <c r="AP57" s="13">
        <v>52</v>
      </c>
      <c r="AQ57" s="13">
        <v>49</v>
      </c>
      <c r="AR57" s="13">
        <v>41</v>
      </c>
      <c r="AS57" s="13">
        <v>41</v>
      </c>
      <c r="AT57" s="13">
        <v>41</v>
      </c>
      <c r="AU57" s="13">
        <v>44</v>
      </c>
      <c r="AV57" s="13">
        <v>50</v>
      </c>
      <c r="AW57" s="13">
        <v>53</v>
      </c>
      <c r="AX57" s="13">
        <v>54</v>
      </c>
      <c r="AY57" s="13">
        <v>53</v>
      </c>
    </row>
    <row r="58" spans="1:51" x14ac:dyDescent="0.3">
      <c r="A58" s="4" t="s">
        <v>46</v>
      </c>
      <c r="B58" s="12">
        <v>80</v>
      </c>
      <c r="C58" s="12">
        <v>80</v>
      </c>
      <c r="D58" s="12">
        <v>60</v>
      </c>
      <c r="E58" s="12">
        <v>35</v>
      </c>
      <c r="F58" s="12">
        <v>40</v>
      </c>
      <c r="G58" s="12">
        <v>65</v>
      </c>
      <c r="H58" s="12">
        <v>55</v>
      </c>
      <c r="I58" s="12">
        <v>80</v>
      </c>
      <c r="J58" s="12">
        <v>70</v>
      </c>
      <c r="K58" s="12">
        <v>50</v>
      </c>
      <c r="L58" s="12">
        <v>35</v>
      </c>
      <c r="M58" s="12">
        <v>55</v>
      </c>
      <c r="N58" s="12">
        <v>50</v>
      </c>
      <c r="O58" s="12">
        <v>50</v>
      </c>
      <c r="P58" s="12">
        <v>45</v>
      </c>
      <c r="Q58" s="12">
        <v>45</v>
      </c>
      <c r="R58" s="12">
        <v>50</v>
      </c>
      <c r="S58" s="12">
        <v>55</v>
      </c>
      <c r="T58" s="12">
        <v>60</v>
      </c>
      <c r="U58" s="12">
        <v>65</v>
      </c>
      <c r="V58" s="12">
        <v>75</v>
      </c>
      <c r="W58" s="12">
        <v>75</v>
      </c>
      <c r="X58" s="12">
        <v>85</v>
      </c>
      <c r="Y58" s="12">
        <v>85</v>
      </c>
      <c r="Z58" s="12">
        <v>90</v>
      </c>
      <c r="AA58" s="12">
        <v>105</v>
      </c>
      <c r="AB58" s="12">
        <v>155</v>
      </c>
      <c r="AC58" s="12">
        <v>190</v>
      </c>
      <c r="AD58" s="12">
        <v>185</v>
      </c>
      <c r="AE58" s="12">
        <v>190</v>
      </c>
      <c r="AF58" s="12">
        <v>65</v>
      </c>
      <c r="AG58" s="12">
        <v>65</v>
      </c>
      <c r="AH58" s="12">
        <v>75</v>
      </c>
      <c r="AI58" s="12">
        <v>85</v>
      </c>
      <c r="AJ58" s="13">
        <v>55</v>
      </c>
      <c r="AK58" s="13">
        <v>100</v>
      </c>
      <c r="AL58" s="13">
        <v>95</v>
      </c>
      <c r="AM58" s="13">
        <v>115</v>
      </c>
      <c r="AN58" s="13">
        <v>97</v>
      </c>
      <c r="AO58" s="13">
        <v>119</v>
      </c>
      <c r="AP58" s="13">
        <v>127</v>
      </c>
      <c r="AQ58" s="13">
        <v>146</v>
      </c>
      <c r="AR58" s="13">
        <v>164</v>
      </c>
      <c r="AS58" s="13">
        <v>171</v>
      </c>
      <c r="AT58" s="13">
        <v>171</v>
      </c>
      <c r="AU58" s="13">
        <v>128</v>
      </c>
      <c r="AV58" s="13">
        <v>134</v>
      </c>
      <c r="AW58" s="13">
        <v>145</v>
      </c>
      <c r="AX58" s="13">
        <v>159</v>
      </c>
      <c r="AY58" s="13">
        <v>159</v>
      </c>
    </row>
    <row r="59" spans="1:51" s="17" customFormat="1" x14ac:dyDescent="0.3">
      <c r="A59" s="17" t="s">
        <v>65</v>
      </c>
      <c r="B59" s="18">
        <f>SUM(B49:B58)</f>
        <v>500</v>
      </c>
      <c r="C59" s="18">
        <f t="shared" ref="C59:AW59" si="29">SUM(C49:C58)</f>
        <v>510</v>
      </c>
      <c r="D59" s="18">
        <f t="shared" si="29"/>
        <v>760</v>
      </c>
      <c r="E59" s="18">
        <f t="shared" si="29"/>
        <v>570</v>
      </c>
      <c r="F59" s="18">
        <f t="shared" si="29"/>
        <v>590</v>
      </c>
      <c r="G59" s="18">
        <f t="shared" si="29"/>
        <v>410</v>
      </c>
      <c r="H59" s="18">
        <f t="shared" si="29"/>
        <v>580</v>
      </c>
      <c r="I59" s="18">
        <f t="shared" si="29"/>
        <v>330</v>
      </c>
      <c r="J59" s="18">
        <f t="shared" si="29"/>
        <v>330</v>
      </c>
      <c r="K59" s="18">
        <f t="shared" si="29"/>
        <v>400</v>
      </c>
      <c r="L59" s="18">
        <f t="shared" si="29"/>
        <v>400</v>
      </c>
      <c r="M59" s="18">
        <f t="shared" si="29"/>
        <v>470</v>
      </c>
      <c r="N59" s="18">
        <f t="shared" si="29"/>
        <v>560</v>
      </c>
      <c r="O59" s="18">
        <f t="shared" si="29"/>
        <v>545</v>
      </c>
      <c r="P59" s="18">
        <f t="shared" si="29"/>
        <v>600</v>
      </c>
      <c r="Q59" s="18">
        <f t="shared" si="29"/>
        <v>705</v>
      </c>
      <c r="R59" s="18">
        <f t="shared" si="29"/>
        <v>790</v>
      </c>
      <c r="S59" s="18">
        <f t="shared" si="29"/>
        <v>865</v>
      </c>
      <c r="T59" s="18">
        <f t="shared" si="29"/>
        <v>900</v>
      </c>
      <c r="U59" s="18">
        <f t="shared" si="29"/>
        <v>945</v>
      </c>
      <c r="V59" s="18">
        <f t="shared" si="29"/>
        <v>895</v>
      </c>
      <c r="W59" s="18">
        <f t="shared" si="29"/>
        <v>860</v>
      </c>
      <c r="X59" s="18">
        <f t="shared" si="29"/>
        <v>900</v>
      </c>
      <c r="Y59" s="18">
        <f t="shared" si="29"/>
        <v>940</v>
      </c>
      <c r="Z59" s="18">
        <f t="shared" si="29"/>
        <v>1025</v>
      </c>
      <c r="AA59" s="18">
        <f t="shared" si="29"/>
        <v>1190</v>
      </c>
      <c r="AB59" s="18">
        <f t="shared" si="29"/>
        <v>1580</v>
      </c>
      <c r="AC59" s="18">
        <f t="shared" si="29"/>
        <v>1740</v>
      </c>
      <c r="AD59" s="18">
        <f t="shared" si="29"/>
        <v>1995</v>
      </c>
      <c r="AE59" s="18">
        <f t="shared" si="29"/>
        <v>2240</v>
      </c>
      <c r="AF59" s="18">
        <f t="shared" si="29"/>
        <v>2495</v>
      </c>
      <c r="AG59" s="18">
        <f t="shared" si="29"/>
        <v>2589.9670367649269</v>
      </c>
      <c r="AH59" s="18">
        <f t="shared" si="29"/>
        <v>2800</v>
      </c>
      <c r="AI59" s="18">
        <f t="shared" si="29"/>
        <v>2610</v>
      </c>
      <c r="AJ59" s="19">
        <f t="shared" si="29"/>
        <v>1830</v>
      </c>
      <c r="AK59" s="19">
        <f t="shared" si="29"/>
        <v>2155</v>
      </c>
      <c r="AL59" s="19">
        <f t="shared" si="29"/>
        <v>2225</v>
      </c>
      <c r="AM59" s="19">
        <f t="shared" si="29"/>
        <v>1956</v>
      </c>
      <c r="AN59" s="19">
        <f t="shared" si="29"/>
        <v>1745</v>
      </c>
      <c r="AO59" s="19">
        <f t="shared" si="29"/>
        <v>1962</v>
      </c>
      <c r="AP59" s="19">
        <f t="shared" si="29"/>
        <v>2135</v>
      </c>
      <c r="AQ59" s="19">
        <f t="shared" si="29"/>
        <v>2455</v>
      </c>
      <c r="AR59" s="19">
        <f t="shared" si="29"/>
        <v>2307</v>
      </c>
      <c r="AS59" s="19">
        <f t="shared" si="29"/>
        <v>1916</v>
      </c>
      <c r="AT59" s="19">
        <f t="shared" si="29"/>
        <v>2389</v>
      </c>
      <c r="AU59" s="19">
        <f t="shared" si="29"/>
        <v>1655</v>
      </c>
      <c r="AV59" s="19">
        <f t="shared" si="29"/>
        <v>1454</v>
      </c>
      <c r="AW59" s="19">
        <f t="shared" si="29"/>
        <v>1178</v>
      </c>
      <c r="AX59" s="19">
        <f t="shared" ref="AX59:AY59" si="30">SUM(AX49:AX58)</f>
        <v>1588</v>
      </c>
      <c r="AY59" s="19">
        <f t="shared" si="30"/>
        <v>1681</v>
      </c>
    </row>
    <row r="60" spans="1:51" x14ac:dyDescent="0.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3"/>
      <c r="AK60" s="13"/>
      <c r="AL60" s="13"/>
      <c r="AM60" s="13"/>
      <c r="AN60" s="13"/>
      <c r="AO60" s="13"/>
      <c r="AP60" s="13"/>
      <c r="AQ60" s="13"/>
      <c r="AR60" s="13"/>
      <c r="AS60" s="13"/>
      <c r="AT60" s="13"/>
      <c r="AU60" s="13"/>
      <c r="AV60" s="13"/>
      <c r="AW60" s="13"/>
      <c r="AX60" s="13"/>
      <c r="AY60" s="13"/>
    </row>
    <row r="61" spans="1:51" x14ac:dyDescent="0.3">
      <c r="A61" s="1" t="s">
        <v>4</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3"/>
      <c r="AK61" s="13"/>
      <c r="AL61" s="13"/>
      <c r="AM61" s="13"/>
      <c r="AN61" s="13"/>
      <c r="AO61" s="13"/>
      <c r="AP61" s="13"/>
      <c r="AQ61" s="13"/>
      <c r="AR61" s="13"/>
      <c r="AS61" s="13"/>
      <c r="AT61" s="13"/>
      <c r="AU61" s="13"/>
      <c r="AV61" s="13"/>
      <c r="AW61" s="13"/>
      <c r="AX61" s="13"/>
      <c r="AY61" s="13"/>
    </row>
    <row r="62" spans="1:51" x14ac:dyDescent="0.3">
      <c r="A62" s="4" t="s">
        <v>37</v>
      </c>
      <c r="B62" s="12">
        <v>60</v>
      </c>
      <c r="C62" s="12">
        <v>60</v>
      </c>
      <c r="D62" s="12">
        <v>80</v>
      </c>
      <c r="E62" s="12">
        <v>180</v>
      </c>
      <c r="F62" s="12">
        <v>200</v>
      </c>
      <c r="G62" s="12">
        <v>210</v>
      </c>
      <c r="H62" s="12">
        <v>190</v>
      </c>
      <c r="I62" s="12">
        <v>170</v>
      </c>
      <c r="J62" s="12">
        <v>170</v>
      </c>
      <c r="K62" s="12">
        <v>170</v>
      </c>
      <c r="L62" s="12">
        <v>210</v>
      </c>
      <c r="M62" s="12">
        <v>255</v>
      </c>
      <c r="N62" s="12">
        <v>310</v>
      </c>
      <c r="O62" s="12">
        <v>330</v>
      </c>
      <c r="P62" s="12">
        <v>360</v>
      </c>
      <c r="Q62" s="12">
        <v>400</v>
      </c>
      <c r="R62" s="12">
        <v>380</v>
      </c>
      <c r="S62" s="12">
        <v>350</v>
      </c>
      <c r="T62" s="12">
        <v>320</v>
      </c>
      <c r="U62" s="12">
        <v>290</v>
      </c>
      <c r="V62" s="12">
        <v>270</v>
      </c>
      <c r="W62" s="12">
        <v>245</v>
      </c>
      <c r="X62" s="12">
        <v>255</v>
      </c>
      <c r="Y62" s="12">
        <v>240</v>
      </c>
      <c r="Z62" s="12">
        <v>250</v>
      </c>
      <c r="AA62" s="12">
        <v>290</v>
      </c>
      <c r="AB62" s="12">
        <v>340</v>
      </c>
      <c r="AC62" s="12">
        <v>430</v>
      </c>
      <c r="AD62" s="12">
        <v>500</v>
      </c>
      <c r="AE62" s="12">
        <v>615</v>
      </c>
      <c r="AF62" s="12">
        <v>600</v>
      </c>
      <c r="AG62" s="12">
        <v>605</v>
      </c>
      <c r="AH62" s="12">
        <v>610</v>
      </c>
      <c r="AI62" s="12">
        <v>610</v>
      </c>
      <c r="AJ62" s="13">
        <v>395</v>
      </c>
      <c r="AK62" s="13">
        <v>550</v>
      </c>
      <c r="AL62" s="13">
        <v>500</v>
      </c>
      <c r="AM62" s="13">
        <v>591</v>
      </c>
      <c r="AN62" s="13">
        <v>486</v>
      </c>
      <c r="AO62" s="13">
        <v>424</v>
      </c>
      <c r="AP62" s="13">
        <v>351</v>
      </c>
      <c r="AQ62" s="13">
        <v>317</v>
      </c>
      <c r="AR62" s="13">
        <v>314</v>
      </c>
      <c r="AS62" s="13">
        <v>291</v>
      </c>
      <c r="AT62" s="13">
        <v>264</v>
      </c>
      <c r="AU62" s="13">
        <v>203</v>
      </c>
      <c r="AV62" s="13">
        <v>239</v>
      </c>
      <c r="AW62" s="13">
        <v>237</v>
      </c>
      <c r="AX62" s="13">
        <v>245</v>
      </c>
      <c r="AY62" s="13">
        <v>240</v>
      </c>
    </row>
    <row r="63" spans="1:51" x14ac:dyDescent="0.3">
      <c r="A63" s="4" t="s">
        <v>38</v>
      </c>
      <c r="B63" s="12">
        <v>30</v>
      </c>
      <c r="C63" s="12">
        <v>20</v>
      </c>
      <c r="D63" s="12">
        <v>10</v>
      </c>
      <c r="E63" s="12">
        <v>10</v>
      </c>
      <c r="F63" s="12">
        <v>10</v>
      </c>
      <c r="G63" s="12">
        <v>10</v>
      </c>
      <c r="H63" s="12">
        <v>10</v>
      </c>
      <c r="I63" s="12">
        <v>10</v>
      </c>
      <c r="J63" s="12">
        <v>10</v>
      </c>
      <c r="K63" s="12">
        <v>15</v>
      </c>
      <c r="L63" s="12">
        <v>15</v>
      </c>
      <c r="M63" s="12">
        <v>15</v>
      </c>
      <c r="N63" s="12">
        <v>15</v>
      </c>
      <c r="O63" s="12">
        <v>15</v>
      </c>
      <c r="P63" s="12">
        <v>15</v>
      </c>
      <c r="Q63" s="12">
        <v>25</v>
      </c>
      <c r="R63" s="12">
        <v>20</v>
      </c>
      <c r="S63" s="12">
        <v>20</v>
      </c>
      <c r="T63" s="12">
        <v>15</v>
      </c>
      <c r="U63" s="12">
        <v>15</v>
      </c>
      <c r="V63" s="12">
        <v>20</v>
      </c>
      <c r="W63" s="12">
        <v>20</v>
      </c>
      <c r="X63" s="12">
        <v>20</v>
      </c>
      <c r="Y63" s="12">
        <v>20</v>
      </c>
      <c r="Z63" s="12">
        <v>20</v>
      </c>
      <c r="AA63" s="12">
        <v>20</v>
      </c>
      <c r="AB63" s="12">
        <v>25</v>
      </c>
      <c r="AC63" s="12">
        <v>30</v>
      </c>
      <c r="AD63" s="12">
        <v>40</v>
      </c>
      <c r="AE63" s="12">
        <v>40</v>
      </c>
      <c r="AF63" s="12">
        <v>50</v>
      </c>
      <c r="AG63" s="12">
        <v>50.018712000000008</v>
      </c>
      <c r="AH63" s="12">
        <v>55</v>
      </c>
      <c r="AI63" s="12">
        <v>55</v>
      </c>
      <c r="AJ63" s="13">
        <v>45</v>
      </c>
      <c r="AK63" s="13">
        <v>50</v>
      </c>
      <c r="AL63" s="13">
        <v>35</v>
      </c>
      <c r="AM63" s="13">
        <v>35</v>
      </c>
      <c r="AN63" s="13">
        <v>42</v>
      </c>
      <c r="AO63" s="13">
        <v>41</v>
      </c>
      <c r="AP63" s="13">
        <v>43</v>
      </c>
      <c r="AQ63" s="13">
        <v>42</v>
      </c>
      <c r="AR63" s="13">
        <v>37</v>
      </c>
      <c r="AS63" s="13">
        <v>40</v>
      </c>
      <c r="AT63" s="13">
        <v>42</v>
      </c>
      <c r="AU63" s="13">
        <v>40</v>
      </c>
      <c r="AV63" s="13">
        <v>40</v>
      </c>
      <c r="AW63" s="13">
        <v>40</v>
      </c>
      <c r="AX63" s="13">
        <v>40</v>
      </c>
      <c r="AY63" s="13">
        <v>38</v>
      </c>
    </row>
    <row r="64" spans="1:51" x14ac:dyDescent="0.3">
      <c r="A64" s="4" t="s">
        <v>39</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v>20</v>
      </c>
      <c r="AG64" s="12">
        <v>20</v>
      </c>
      <c r="AH64" s="12">
        <v>15</v>
      </c>
      <c r="AI64" s="12">
        <v>20</v>
      </c>
      <c r="AJ64" s="13">
        <v>20</v>
      </c>
      <c r="AK64" s="13">
        <v>20</v>
      </c>
      <c r="AL64" s="13">
        <v>20</v>
      </c>
      <c r="AM64" s="13">
        <v>20</v>
      </c>
      <c r="AN64" s="13">
        <v>19</v>
      </c>
      <c r="AO64" s="13">
        <v>16</v>
      </c>
      <c r="AP64" s="13">
        <v>16</v>
      </c>
      <c r="AQ64" s="13">
        <v>15</v>
      </c>
      <c r="AR64" s="13">
        <v>15</v>
      </c>
      <c r="AS64" s="13">
        <v>14</v>
      </c>
      <c r="AT64" s="13">
        <v>14</v>
      </c>
      <c r="AU64" s="13">
        <v>17</v>
      </c>
      <c r="AV64" s="13">
        <v>17</v>
      </c>
      <c r="AW64" s="13">
        <v>19</v>
      </c>
      <c r="AX64" s="13">
        <v>20</v>
      </c>
      <c r="AY64" s="13">
        <v>21</v>
      </c>
    </row>
    <row r="65" spans="1:51" x14ac:dyDescent="0.3">
      <c r="A65" s="4" t="s">
        <v>40</v>
      </c>
      <c r="B65" s="12">
        <v>50</v>
      </c>
      <c r="C65" s="12">
        <v>30</v>
      </c>
      <c r="D65" s="12">
        <v>15</v>
      </c>
      <c r="E65" s="12">
        <v>15</v>
      </c>
      <c r="F65" s="12">
        <v>15</v>
      </c>
      <c r="G65" s="12">
        <v>15</v>
      </c>
      <c r="H65" s="12">
        <v>15</v>
      </c>
      <c r="I65" s="12">
        <v>20</v>
      </c>
      <c r="J65" s="12">
        <v>20</v>
      </c>
      <c r="K65" s="12">
        <v>30</v>
      </c>
      <c r="L65" s="12">
        <v>40</v>
      </c>
      <c r="M65" s="12">
        <v>45</v>
      </c>
      <c r="N65" s="12">
        <v>45</v>
      </c>
      <c r="O65" s="12">
        <v>45</v>
      </c>
      <c r="P65" s="12">
        <v>50</v>
      </c>
      <c r="Q65" s="12">
        <v>50</v>
      </c>
      <c r="R65" s="12">
        <v>50</v>
      </c>
      <c r="S65" s="12">
        <v>50</v>
      </c>
      <c r="T65" s="12">
        <v>45</v>
      </c>
      <c r="U65" s="12">
        <v>45</v>
      </c>
      <c r="V65" s="12">
        <v>45</v>
      </c>
      <c r="W65" s="12">
        <v>45</v>
      </c>
      <c r="X65" s="12">
        <v>65</v>
      </c>
      <c r="Y65" s="12">
        <v>55</v>
      </c>
      <c r="Z65" s="12">
        <v>75</v>
      </c>
      <c r="AA65" s="12">
        <v>90</v>
      </c>
      <c r="AB65" s="12">
        <v>80</v>
      </c>
      <c r="AC65" s="12">
        <v>55</v>
      </c>
      <c r="AD65" s="12">
        <v>40</v>
      </c>
      <c r="AE65" s="12">
        <v>50</v>
      </c>
      <c r="AF65" s="12">
        <v>65</v>
      </c>
      <c r="AG65" s="12">
        <v>55</v>
      </c>
      <c r="AH65" s="12">
        <v>35</v>
      </c>
      <c r="AI65" s="12">
        <v>35</v>
      </c>
      <c r="AJ65" s="13">
        <v>30</v>
      </c>
      <c r="AK65" s="13">
        <v>30</v>
      </c>
      <c r="AL65" s="13">
        <v>25</v>
      </c>
      <c r="AM65" s="13">
        <v>21</v>
      </c>
      <c r="AN65" s="13">
        <v>27</v>
      </c>
      <c r="AO65" s="13">
        <v>31</v>
      </c>
      <c r="AP65" s="13">
        <v>32</v>
      </c>
      <c r="AQ65" s="13">
        <v>30</v>
      </c>
      <c r="AR65" s="13">
        <v>25</v>
      </c>
      <c r="AS65" s="13">
        <v>24</v>
      </c>
      <c r="AT65" s="13">
        <v>20</v>
      </c>
      <c r="AU65" s="13">
        <v>24</v>
      </c>
      <c r="AV65" s="13">
        <v>27</v>
      </c>
      <c r="AW65" s="13">
        <v>22</v>
      </c>
      <c r="AX65" s="13">
        <v>19</v>
      </c>
      <c r="AY65" s="13">
        <v>21</v>
      </c>
    </row>
    <row r="66" spans="1:51" x14ac:dyDescent="0.3">
      <c r="A66" s="4" t="s">
        <v>41</v>
      </c>
      <c r="B66" s="12">
        <v>50</v>
      </c>
      <c r="C66" s="12">
        <v>40</v>
      </c>
      <c r="D66" s="12">
        <v>30</v>
      </c>
      <c r="E66" s="12">
        <v>40</v>
      </c>
      <c r="F66" s="12">
        <v>40</v>
      </c>
      <c r="G66" s="12">
        <v>40</v>
      </c>
      <c r="H66" s="12">
        <v>50</v>
      </c>
      <c r="I66" s="12">
        <v>45</v>
      </c>
      <c r="J66" s="12">
        <v>60</v>
      </c>
      <c r="K66" s="12">
        <v>75</v>
      </c>
      <c r="L66" s="12">
        <v>60</v>
      </c>
      <c r="M66" s="12">
        <v>30</v>
      </c>
      <c r="N66" s="12">
        <v>45</v>
      </c>
      <c r="O66" s="12">
        <v>45</v>
      </c>
      <c r="P66" s="12">
        <v>40</v>
      </c>
      <c r="Q66" s="12">
        <v>50</v>
      </c>
      <c r="R66" s="12">
        <v>35</v>
      </c>
      <c r="S66" s="12">
        <v>20</v>
      </c>
      <c r="T66" s="12">
        <v>30</v>
      </c>
      <c r="U66" s="12">
        <v>80</v>
      </c>
      <c r="V66" s="12">
        <v>105</v>
      </c>
      <c r="W66" s="12">
        <v>80</v>
      </c>
      <c r="X66" s="12">
        <v>85</v>
      </c>
      <c r="Y66" s="12">
        <v>80</v>
      </c>
      <c r="Z66" s="12">
        <v>65</v>
      </c>
      <c r="AA66" s="12">
        <v>65</v>
      </c>
      <c r="AB66" s="12">
        <v>85</v>
      </c>
      <c r="AC66" s="12">
        <v>60</v>
      </c>
      <c r="AD66" s="12">
        <v>85</v>
      </c>
      <c r="AE66" s="12">
        <v>90</v>
      </c>
      <c r="AF66" s="12">
        <v>95</v>
      </c>
      <c r="AG66" s="12">
        <v>100</v>
      </c>
      <c r="AH66" s="12">
        <v>85</v>
      </c>
      <c r="AI66" s="12">
        <v>65</v>
      </c>
      <c r="AJ66" s="13">
        <v>40</v>
      </c>
      <c r="AK66" s="13">
        <v>90</v>
      </c>
      <c r="AL66" s="13">
        <v>130</v>
      </c>
      <c r="AM66" s="13">
        <v>-3</v>
      </c>
      <c r="AN66" s="13">
        <v>-20</v>
      </c>
      <c r="AO66" s="13">
        <v>-96</v>
      </c>
      <c r="AP66" s="13">
        <v>4</v>
      </c>
      <c r="AQ66" s="13">
        <v>2</v>
      </c>
      <c r="AR66" s="13">
        <v>25</v>
      </c>
      <c r="AS66" s="13">
        <v>7</v>
      </c>
      <c r="AT66" s="13">
        <v>27</v>
      </c>
      <c r="AU66" s="13">
        <v>17</v>
      </c>
      <c r="AV66" s="13">
        <v>14</v>
      </c>
      <c r="AW66" s="13">
        <v>11</v>
      </c>
      <c r="AX66" s="13">
        <v>8</v>
      </c>
      <c r="AY66" s="13">
        <v>10</v>
      </c>
    </row>
    <row r="67" spans="1:51" x14ac:dyDescent="0.3">
      <c r="A67" s="4" t="s">
        <v>42</v>
      </c>
      <c r="B67" s="12">
        <v>0</v>
      </c>
      <c r="C67" s="12">
        <v>0</v>
      </c>
      <c r="D67" s="12">
        <v>0</v>
      </c>
      <c r="E67" s="12">
        <v>0</v>
      </c>
      <c r="F67" s="12">
        <v>0</v>
      </c>
      <c r="G67" s="12">
        <v>160</v>
      </c>
      <c r="H67" s="12">
        <v>195</v>
      </c>
      <c r="I67" s="12">
        <v>115</v>
      </c>
      <c r="J67" s="12">
        <v>70</v>
      </c>
      <c r="K67" s="12">
        <v>165</v>
      </c>
      <c r="L67" s="12">
        <v>205</v>
      </c>
      <c r="M67" s="12">
        <v>-90</v>
      </c>
      <c r="N67" s="12">
        <v>335</v>
      </c>
      <c r="O67" s="12">
        <v>415</v>
      </c>
      <c r="P67" s="12">
        <v>65</v>
      </c>
      <c r="Q67" s="12">
        <v>140</v>
      </c>
      <c r="R67" s="12">
        <v>305</v>
      </c>
      <c r="S67" s="12">
        <v>150</v>
      </c>
      <c r="T67" s="12">
        <v>235</v>
      </c>
      <c r="U67" s="12">
        <v>280</v>
      </c>
      <c r="V67" s="12">
        <v>305</v>
      </c>
      <c r="W67" s="12">
        <v>155</v>
      </c>
      <c r="X67" s="12">
        <v>85</v>
      </c>
      <c r="Y67" s="12">
        <v>130</v>
      </c>
      <c r="Z67" s="12">
        <v>110</v>
      </c>
      <c r="AA67" s="12">
        <v>-95</v>
      </c>
      <c r="AB67" s="12">
        <v>45</v>
      </c>
      <c r="AC67" s="12">
        <v>40</v>
      </c>
      <c r="AD67" s="12">
        <v>-10</v>
      </c>
      <c r="AE67" s="12">
        <v>15</v>
      </c>
      <c r="AF67" s="12">
        <v>-15</v>
      </c>
      <c r="AG67" s="12">
        <v>-65</v>
      </c>
      <c r="AH67" s="12">
        <v>-60</v>
      </c>
      <c r="AI67" s="12">
        <v>385</v>
      </c>
      <c r="AJ67" s="13">
        <v>160</v>
      </c>
      <c r="AK67" s="13">
        <v>45</v>
      </c>
      <c r="AL67" s="13">
        <v>250</v>
      </c>
      <c r="AM67" s="13">
        <v>98</v>
      </c>
      <c r="AN67" s="13">
        <v>-40</v>
      </c>
      <c r="AO67" s="13">
        <v>19</v>
      </c>
      <c r="AP67" s="13">
        <v>700</v>
      </c>
      <c r="AQ67" s="13">
        <v>543</v>
      </c>
      <c r="AR67" s="13">
        <v>171</v>
      </c>
      <c r="AS67" s="13">
        <v>220</v>
      </c>
      <c r="AT67" s="13">
        <v>32</v>
      </c>
      <c r="AU67" s="13">
        <v>392</v>
      </c>
      <c r="AV67" s="13">
        <v>-21</v>
      </c>
      <c r="AW67" s="13">
        <v>-126</v>
      </c>
      <c r="AX67" s="13">
        <v>53</v>
      </c>
      <c r="AY67" s="13">
        <v>1</v>
      </c>
    </row>
    <row r="68" spans="1:51" x14ac:dyDescent="0.3">
      <c r="A68" s="4" t="s">
        <v>43</v>
      </c>
      <c r="B68" s="12">
        <v>1060</v>
      </c>
      <c r="C68" s="12">
        <v>840</v>
      </c>
      <c r="D68" s="12">
        <v>840</v>
      </c>
      <c r="E68" s="12">
        <v>835</v>
      </c>
      <c r="F68" s="12">
        <v>590</v>
      </c>
      <c r="G68" s="12">
        <v>440</v>
      </c>
      <c r="H68" s="12">
        <v>625</v>
      </c>
      <c r="I68" s="12">
        <v>620</v>
      </c>
      <c r="J68" s="12">
        <v>560</v>
      </c>
      <c r="K68" s="12">
        <v>625</v>
      </c>
      <c r="L68" s="12">
        <v>675</v>
      </c>
      <c r="M68" s="12">
        <v>740</v>
      </c>
      <c r="N68" s="12">
        <v>900</v>
      </c>
      <c r="O68" s="12">
        <v>1060</v>
      </c>
      <c r="P68" s="12">
        <v>1150</v>
      </c>
      <c r="Q68" s="12">
        <v>1190</v>
      </c>
      <c r="R68" s="12">
        <v>1260</v>
      </c>
      <c r="S68" s="12">
        <v>1290</v>
      </c>
      <c r="T68" s="12">
        <v>1350</v>
      </c>
      <c r="U68" s="12">
        <v>1450</v>
      </c>
      <c r="V68" s="12">
        <v>1480</v>
      </c>
      <c r="W68" s="12">
        <v>1480</v>
      </c>
      <c r="X68" s="12">
        <v>1390</v>
      </c>
      <c r="Y68" s="12">
        <v>1290</v>
      </c>
      <c r="Z68" s="12">
        <v>1320</v>
      </c>
      <c r="AA68" s="12">
        <v>1060</v>
      </c>
      <c r="AB68" s="12">
        <v>750</v>
      </c>
      <c r="AC68" s="12">
        <v>780</v>
      </c>
      <c r="AD68" s="12">
        <v>660</v>
      </c>
      <c r="AE68" s="12">
        <v>560</v>
      </c>
      <c r="AF68" s="12">
        <v>670</v>
      </c>
      <c r="AG68" s="12">
        <v>585</v>
      </c>
      <c r="AH68" s="12">
        <v>540</v>
      </c>
      <c r="AI68" s="12">
        <v>530</v>
      </c>
      <c r="AJ68" s="13">
        <v>335</v>
      </c>
      <c r="AK68" s="13">
        <v>325</v>
      </c>
      <c r="AL68" s="13">
        <v>310</v>
      </c>
      <c r="AM68" s="13">
        <v>312</v>
      </c>
      <c r="AN68" s="13">
        <v>310</v>
      </c>
      <c r="AO68" s="13">
        <v>313</v>
      </c>
      <c r="AP68" s="13">
        <v>314</v>
      </c>
      <c r="AQ68" s="13">
        <v>310</v>
      </c>
      <c r="AR68" s="13">
        <v>303</v>
      </c>
      <c r="AS68" s="13">
        <v>293</v>
      </c>
      <c r="AT68" s="13">
        <v>296</v>
      </c>
      <c r="AU68" s="13">
        <v>238</v>
      </c>
      <c r="AV68" s="13">
        <v>246</v>
      </c>
      <c r="AW68" s="13">
        <v>234</v>
      </c>
      <c r="AX68" s="13">
        <v>230</v>
      </c>
      <c r="AY68" s="13">
        <v>234</v>
      </c>
    </row>
    <row r="69" spans="1:51" x14ac:dyDescent="0.3">
      <c r="A69" s="4" t="s">
        <v>44</v>
      </c>
      <c r="B69" s="12">
        <v>40</v>
      </c>
      <c r="C69" s="12">
        <v>35</v>
      </c>
      <c r="D69" s="12">
        <v>20</v>
      </c>
      <c r="E69" s="12">
        <v>15</v>
      </c>
      <c r="F69" s="12">
        <v>10</v>
      </c>
      <c r="G69" s="12">
        <v>15</v>
      </c>
      <c r="H69" s="12">
        <v>15</v>
      </c>
      <c r="I69" s="12">
        <v>15</v>
      </c>
      <c r="J69" s="12">
        <v>15</v>
      </c>
      <c r="K69" s="12">
        <v>20</v>
      </c>
      <c r="L69" s="12">
        <v>15</v>
      </c>
      <c r="M69" s="12">
        <v>0</v>
      </c>
      <c r="N69" s="12">
        <v>0</v>
      </c>
      <c r="O69" s="12">
        <v>0</v>
      </c>
      <c r="P69" s="12">
        <v>0</v>
      </c>
      <c r="Q69" s="12">
        <v>15</v>
      </c>
      <c r="R69" s="12">
        <v>15</v>
      </c>
      <c r="S69" s="12">
        <v>10</v>
      </c>
      <c r="T69" s="12">
        <v>10</v>
      </c>
      <c r="U69" s="12">
        <v>5</v>
      </c>
      <c r="V69" s="12">
        <v>5</v>
      </c>
      <c r="W69" s="12">
        <v>5</v>
      </c>
      <c r="X69" s="12">
        <v>5</v>
      </c>
      <c r="Y69" s="12">
        <v>5</v>
      </c>
      <c r="Z69" s="12">
        <v>5</v>
      </c>
      <c r="AA69" s="12">
        <v>5</v>
      </c>
      <c r="AB69" s="12">
        <v>5</v>
      </c>
      <c r="AC69" s="12">
        <v>5</v>
      </c>
      <c r="AD69" s="12">
        <v>5</v>
      </c>
      <c r="AE69" s="12">
        <v>5</v>
      </c>
      <c r="AF69" s="12">
        <v>5</v>
      </c>
      <c r="AG69" s="12">
        <v>5</v>
      </c>
      <c r="AH69" s="12">
        <v>5</v>
      </c>
      <c r="AI69" s="12">
        <v>10</v>
      </c>
      <c r="AJ69" s="13">
        <v>10</v>
      </c>
      <c r="AK69" s="13">
        <v>5</v>
      </c>
      <c r="AL69" s="13">
        <v>5</v>
      </c>
      <c r="AM69" s="13">
        <v>3</v>
      </c>
      <c r="AN69" s="13">
        <v>-1</v>
      </c>
      <c r="AO69" s="13">
        <v>3</v>
      </c>
      <c r="AP69" s="13">
        <v>3</v>
      </c>
      <c r="AQ69" s="13">
        <v>3</v>
      </c>
      <c r="AR69" s="13">
        <v>2</v>
      </c>
      <c r="AS69" s="13">
        <v>2</v>
      </c>
      <c r="AT69" s="13">
        <v>2</v>
      </c>
      <c r="AU69" s="13">
        <v>2</v>
      </c>
      <c r="AV69" s="13">
        <v>1</v>
      </c>
      <c r="AW69" s="13">
        <v>1</v>
      </c>
      <c r="AX69" s="13">
        <v>1</v>
      </c>
      <c r="AY69" s="13">
        <v>1</v>
      </c>
    </row>
    <row r="70" spans="1:51" x14ac:dyDescent="0.3">
      <c r="A70" s="4" t="s">
        <v>45</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3"/>
      <c r="AK70" s="13"/>
      <c r="AL70" s="13"/>
      <c r="AM70" s="13"/>
      <c r="AN70" s="13">
        <v>25</v>
      </c>
      <c r="AO70" s="13">
        <v>33</v>
      </c>
      <c r="AP70" s="13">
        <v>44</v>
      </c>
      <c r="AQ70" s="13">
        <v>54</v>
      </c>
      <c r="AR70" s="13">
        <v>57</v>
      </c>
      <c r="AS70" s="13">
        <v>59</v>
      </c>
      <c r="AT70" s="13">
        <v>62</v>
      </c>
      <c r="AU70" s="13">
        <v>55</v>
      </c>
      <c r="AV70" s="13">
        <v>62</v>
      </c>
      <c r="AW70" s="13">
        <v>64</v>
      </c>
      <c r="AX70" s="13">
        <v>65</v>
      </c>
      <c r="AY70" s="13">
        <v>63</v>
      </c>
    </row>
    <row r="71" spans="1:51" x14ac:dyDescent="0.3">
      <c r="A71" s="4" t="s">
        <v>46</v>
      </c>
      <c r="B71" s="12">
        <v>90</v>
      </c>
      <c r="C71" s="12">
        <v>125</v>
      </c>
      <c r="D71" s="12">
        <v>105</v>
      </c>
      <c r="E71" s="12">
        <v>75</v>
      </c>
      <c r="F71" s="12">
        <v>55</v>
      </c>
      <c r="G71" s="12">
        <v>50</v>
      </c>
      <c r="H71" s="12">
        <v>50</v>
      </c>
      <c r="I71" s="12">
        <v>55</v>
      </c>
      <c r="J71" s="12">
        <v>45</v>
      </c>
      <c r="K71" s="12">
        <v>40</v>
      </c>
      <c r="L71" s="12">
        <v>30</v>
      </c>
      <c r="M71" s="12">
        <v>20</v>
      </c>
      <c r="N71" s="12">
        <v>15</v>
      </c>
      <c r="O71" s="12">
        <v>15</v>
      </c>
      <c r="P71" s="12">
        <v>15</v>
      </c>
      <c r="Q71" s="12">
        <v>15</v>
      </c>
      <c r="R71" s="12">
        <v>20</v>
      </c>
      <c r="S71" s="12">
        <v>25</v>
      </c>
      <c r="T71" s="12">
        <v>20</v>
      </c>
      <c r="U71" s="12">
        <v>25</v>
      </c>
      <c r="V71" s="12">
        <v>25</v>
      </c>
      <c r="W71" s="12">
        <v>25</v>
      </c>
      <c r="X71" s="12">
        <v>30</v>
      </c>
      <c r="Y71" s="12">
        <v>30</v>
      </c>
      <c r="Z71" s="12">
        <v>35</v>
      </c>
      <c r="AA71" s="12">
        <v>35</v>
      </c>
      <c r="AB71" s="12">
        <v>35</v>
      </c>
      <c r="AC71" s="12">
        <v>55</v>
      </c>
      <c r="AD71" s="12">
        <v>40</v>
      </c>
      <c r="AE71" s="12">
        <v>40</v>
      </c>
      <c r="AF71" s="12">
        <v>25</v>
      </c>
      <c r="AG71" s="12">
        <v>20</v>
      </c>
      <c r="AH71" s="12">
        <v>30</v>
      </c>
      <c r="AI71" s="12">
        <v>25</v>
      </c>
      <c r="AJ71" s="13">
        <v>15</v>
      </c>
      <c r="AK71" s="13">
        <v>40</v>
      </c>
      <c r="AL71" s="13">
        <v>40</v>
      </c>
      <c r="AM71" s="13">
        <v>63</v>
      </c>
      <c r="AN71" s="13">
        <v>62</v>
      </c>
      <c r="AO71" s="13">
        <v>63</v>
      </c>
      <c r="AP71" s="13">
        <v>71</v>
      </c>
      <c r="AQ71" s="13">
        <v>67</v>
      </c>
      <c r="AR71" s="13">
        <v>68</v>
      </c>
      <c r="AS71" s="13">
        <v>55</v>
      </c>
      <c r="AT71" s="13">
        <v>68</v>
      </c>
      <c r="AU71" s="13">
        <v>56</v>
      </c>
      <c r="AV71" s="13">
        <v>58</v>
      </c>
      <c r="AW71" s="13">
        <v>57</v>
      </c>
      <c r="AX71" s="13">
        <v>60</v>
      </c>
      <c r="AY71" s="13">
        <v>58</v>
      </c>
    </row>
    <row r="72" spans="1:51" s="17" customFormat="1" x14ac:dyDescent="0.3">
      <c r="A72" s="17" t="s">
        <v>65</v>
      </c>
      <c r="B72" s="18">
        <f t="shared" ref="B72:AW72" si="31">SUM(B62:B71)</f>
        <v>1380</v>
      </c>
      <c r="C72" s="18">
        <f t="shared" si="31"/>
        <v>1150</v>
      </c>
      <c r="D72" s="18">
        <f t="shared" si="31"/>
        <v>1100</v>
      </c>
      <c r="E72" s="18">
        <f t="shared" si="31"/>
        <v>1170</v>
      </c>
      <c r="F72" s="18">
        <f t="shared" si="31"/>
        <v>920</v>
      </c>
      <c r="G72" s="18">
        <f t="shared" si="31"/>
        <v>940</v>
      </c>
      <c r="H72" s="18">
        <f t="shared" si="31"/>
        <v>1150</v>
      </c>
      <c r="I72" s="18">
        <f t="shared" si="31"/>
        <v>1050</v>
      </c>
      <c r="J72" s="18">
        <f t="shared" si="31"/>
        <v>950</v>
      </c>
      <c r="K72" s="18">
        <f t="shared" si="31"/>
        <v>1140</v>
      </c>
      <c r="L72" s="18">
        <f t="shared" si="31"/>
        <v>1250</v>
      </c>
      <c r="M72" s="18">
        <f t="shared" si="31"/>
        <v>1015</v>
      </c>
      <c r="N72" s="18">
        <f t="shared" si="31"/>
        <v>1665</v>
      </c>
      <c r="O72" s="18">
        <f t="shared" si="31"/>
        <v>1925</v>
      </c>
      <c r="P72" s="18">
        <f t="shared" si="31"/>
        <v>1695</v>
      </c>
      <c r="Q72" s="18">
        <f t="shared" si="31"/>
        <v>1885</v>
      </c>
      <c r="R72" s="18">
        <f t="shared" si="31"/>
        <v>2085</v>
      </c>
      <c r="S72" s="18">
        <f t="shared" si="31"/>
        <v>1915</v>
      </c>
      <c r="T72" s="18">
        <f t="shared" si="31"/>
        <v>2025</v>
      </c>
      <c r="U72" s="18">
        <f t="shared" si="31"/>
        <v>2190</v>
      </c>
      <c r="V72" s="18">
        <f t="shared" si="31"/>
        <v>2255</v>
      </c>
      <c r="W72" s="18">
        <f t="shared" si="31"/>
        <v>2055</v>
      </c>
      <c r="X72" s="18">
        <f t="shared" si="31"/>
        <v>1935</v>
      </c>
      <c r="Y72" s="18">
        <f t="shared" si="31"/>
        <v>1850</v>
      </c>
      <c r="Z72" s="18">
        <f t="shared" si="31"/>
        <v>1880</v>
      </c>
      <c r="AA72" s="18">
        <f t="shared" si="31"/>
        <v>1470</v>
      </c>
      <c r="AB72" s="18">
        <f t="shared" si="31"/>
        <v>1365</v>
      </c>
      <c r="AC72" s="18">
        <f t="shared" si="31"/>
        <v>1455</v>
      </c>
      <c r="AD72" s="18">
        <f t="shared" si="31"/>
        <v>1360</v>
      </c>
      <c r="AE72" s="18">
        <f t="shared" si="31"/>
        <v>1415</v>
      </c>
      <c r="AF72" s="18">
        <f t="shared" si="31"/>
        <v>1515</v>
      </c>
      <c r="AG72" s="18">
        <f t="shared" si="31"/>
        <v>1375.0187120000001</v>
      </c>
      <c r="AH72" s="18">
        <f t="shared" si="31"/>
        <v>1315</v>
      </c>
      <c r="AI72" s="18">
        <f t="shared" si="31"/>
        <v>1735</v>
      </c>
      <c r="AJ72" s="19">
        <f t="shared" si="31"/>
        <v>1050</v>
      </c>
      <c r="AK72" s="19">
        <f t="shared" si="31"/>
        <v>1155</v>
      </c>
      <c r="AL72" s="19">
        <f t="shared" si="31"/>
        <v>1315</v>
      </c>
      <c r="AM72" s="19">
        <f t="shared" si="31"/>
        <v>1140</v>
      </c>
      <c r="AN72" s="19">
        <f t="shared" si="31"/>
        <v>910</v>
      </c>
      <c r="AO72" s="19">
        <f t="shared" si="31"/>
        <v>847</v>
      </c>
      <c r="AP72" s="19">
        <f t="shared" si="31"/>
        <v>1578</v>
      </c>
      <c r="AQ72" s="19">
        <f t="shared" si="31"/>
        <v>1383</v>
      </c>
      <c r="AR72" s="19">
        <f t="shared" si="31"/>
        <v>1017</v>
      </c>
      <c r="AS72" s="19">
        <f t="shared" si="31"/>
        <v>1005</v>
      </c>
      <c r="AT72" s="19">
        <f t="shared" si="31"/>
        <v>827</v>
      </c>
      <c r="AU72" s="19">
        <f t="shared" si="31"/>
        <v>1044</v>
      </c>
      <c r="AV72" s="19">
        <f t="shared" si="31"/>
        <v>683</v>
      </c>
      <c r="AW72" s="19">
        <f t="shared" si="31"/>
        <v>559</v>
      </c>
      <c r="AX72" s="19">
        <f t="shared" ref="AX72:AY72" si="32">SUM(AX62:AX71)</f>
        <v>741</v>
      </c>
      <c r="AY72" s="19">
        <f t="shared" si="32"/>
        <v>687</v>
      </c>
    </row>
    <row r="73" spans="1:51" x14ac:dyDescent="0.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3"/>
      <c r="AK73" s="13"/>
      <c r="AL73" s="13"/>
      <c r="AM73" s="13"/>
      <c r="AN73" s="13"/>
      <c r="AO73" s="13"/>
      <c r="AP73" s="13"/>
      <c r="AQ73" s="13"/>
      <c r="AR73" s="13"/>
      <c r="AS73" s="13"/>
      <c r="AT73" s="13"/>
      <c r="AU73" s="13"/>
      <c r="AV73" s="13"/>
      <c r="AW73" s="13"/>
      <c r="AX73" s="13"/>
      <c r="AY73" s="13"/>
    </row>
    <row r="74" spans="1:51" x14ac:dyDescent="0.3">
      <c r="A74" s="1" t="s">
        <v>32</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3"/>
      <c r="AK74" s="13"/>
      <c r="AL74" s="13"/>
      <c r="AM74" s="13"/>
      <c r="AN74" s="13"/>
      <c r="AO74" s="13"/>
      <c r="AP74" s="13"/>
      <c r="AQ74" s="13"/>
      <c r="AR74" s="13"/>
      <c r="AS74" s="13"/>
      <c r="AT74" s="13"/>
      <c r="AU74" s="13"/>
      <c r="AV74" s="13"/>
      <c r="AW74" s="13"/>
      <c r="AX74" s="13"/>
      <c r="AY74" s="13"/>
    </row>
    <row r="75" spans="1:51" x14ac:dyDescent="0.3">
      <c r="A75" s="4" t="s">
        <v>37</v>
      </c>
      <c r="B75" s="12">
        <v>275</v>
      </c>
      <c r="C75" s="12">
        <v>410</v>
      </c>
      <c r="D75" s="12">
        <v>355</v>
      </c>
      <c r="E75" s="12">
        <v>430</v>
      </c>
      <c r="F75" s="12">
        <v>670</v>
      </c>
      <c r="G75" s="12">
        <v>440</v>
      </c>
      <c r="H75" s="12">
        <v>430</v>
      </c>
      <c r="I75" s="12">
        <v>465</v>
      </c>
      <c r="J75" s="12">
        <v>450</v>
      </c>
      <c r="K75" s="12">
        <v>635</v>
      </c>
      <c r="L75" s="12">
        <v>700</v>
      </c>
      <c r="M75" s="12">
        <v>745</v>
      </c>
      <c r="N75" s="12">
        <v>690</v>
      </c>
      <c r="O75" s="12">
        <v>690</v>
      </c>
      <c r="P75" s="12">
        <v>725</v>
      </c>
      <c r="Q75" s="12">
        <v>690</v>
      </c>
      <c r="R75" s="12">
        <v>620</v>
      </c>
      <c r="S75" s="12">
        <v>525</v>
      </c>
      <c r="T75" s="12">
        <v>600</v>
      </c>
      <c r="U75" s="12">
        <v>790</v>
      </c>
      <c r="V75" s="12">
        <v>820</v>
      </c>
      <c r="W75" s="12">
        <v>850</v>
      </c>
      <c r="X75" s="12">
        <v>800</v>
      </c>
      <c r="Y75" s="12">
        <v>775</v>
      </c>
      <c r="Z75" s="12">
        <v>535</v>
      </c>
      <c r="AA75" s="12">
        <v>620</v>
      </c>
      <c r="AB75" s="12">
        <v>795</v>
      </c>
      <c r="AC75" s="12">
        <v>570</v>
      </c>
      <c r="AD75" s="12">
        <v>885</v>
      </c>
      <c r="AE75" s="12">
        <v>800</v>
      </c>
      <c r="AF75" s="12">
        <v>820</v>
      </c>
      <c r="AG75" s="12">
        <v>705</v>
      </c>
      <c r="AH75" s="12">
        <v>850</v>
      </c>
      <c r="AI75" s="12">
        <v>505</v>
      </c>
      <c r="AJ75" s="13">
        <v>370</v>
      </c>
      <c r="AK75" s="13">
        <v>405</v>
      </c>
      <c r="AL75" s="13">
        <v>370</v>
      </c>
      <c r="AM75" s="13">
        <v>395</v>
      </c>
      <c r="AN75" s="13">
        <v>295</v>
      </c>
      <c r="AO75" s="13">
        <v>303</v>
      </c>
      <c r="AP75" s="13">
        <v>330</v>
      </c>
      <c r="AQ75" s="13">
        <v>281</v>
      </c>
      <c r="AR75" s="13">
        <v>250</v>
      </c>
      <c r="AS75" s="13">
        <v>287</v>
      </c>
      <c r="AT75" s="13">
        <v>289</v>
      </c>
      <c r="AU75" s="13">
        <v>214</v>
      </c>
      <c r="AV75" s="13">
        <v>319</v>
      </c>
      <c r="AW75" s="13">
        <v>438</v>
      </c>
      <c r="AX75" s="13">
        <v>516</v>
      </c>
      <c r="AY75" s="13">
        <v>537</v>
      </c>
    </row>
    <row r="76" spans="1:51" x14ac:dyDescent="0.3">
      <c r="A76" s="4" t="s">
        <v>38</v>
      </c>
      <c r="B76" s="12">
        <v>150</v>
      </c>
      <c r="C76" s="12">
        <v>80</v>
      </c>
      <c r="D76" s="12">
        <v>90</v>
      </c>
      <c r="E76" s="12">
        <v>140</v>
      </c>
      <c r="F76" s="12">
        <v>130</v>
      </c>
      <c r="G76" s="12">
        <v>115</v>
      </c>
      <c r="H76" s="12">
        <v>50</v>
      </c>
      <c r="I76" s="12">
        <v>80</v>
      </c>
      <c r="J76" s="12">
        <v>100</v>
      </c>
      <c r="K76" s="12">
        <v>100</v>
      </c>
      <c r="L76" s="12">
        <v>75</v>
      </c>
      <c r="M76" s="12">
        <v>65</v>
      </c>
      <c r="N76" s="12">
        <v>55</v>
      </c>
      <c r="O76" s="12">
        <v>55</v>
      </c>
      <c r="P76" s="12">
        <v>55</v>
      </c>
      <c r="Q76" s="12">
        <v>50</v>
      </c>
      <c r="R76" s="12">
        <v>100</v>
      </c>
      <c r="S76" s="12">
        <v>90</v>
      </c>
      <c r="T76" s="12">
        <v>75</v>
      </c>
      <c r="U76" s="12">
        <v>65</v>
      </c>
      <c r="V76" s="12">
        <v>70</v>
      </c>
      <c r="W76" s="12">
        <v>80</v>
      </c>
      <c r="X76" s="12">
        <v>80</v>
      </c>
      <c r="Y76" s="12">
        <v>80</v>
      </c>
      <c r="Z76" s="12">
        <v>95</v>
      </c>
      <c r="AA76" s="12">
        <v>100</v>
      </c>
      <c r="AB76" s="12">
        <v>100</v>
      </c>
      <c r="AC76" s="12">
        <v>100</v>
      </c>
      <c r="AD76" s="12">
        <v>95</v>
      </c>
      <c r="AE76" s="12">
        <v>90</v>
      </c>
      <c r="AF76" s="12">
        <v>100</v>
      </c>
      <c r="AG76" s="12">
        <v>100.03418232247449</v>
      </c>
      <c r="AH76" s="12">
        <v>95</v>
      </c>
      <c r="AI76" s="12">
        <v>95</v>
      </c>
      <c r="AJ76" s="13">
        <v>65</v>
      </c>
      <c r="AK76" s="13">
        <v>100</v>
      </c>
      <c r="AL76" s="13">
        <v>95</v>
      </c>
      <c r="AM76" s="13">
        <v>106</v>
      </c>
      <c r="AN76" s="13">
        <v>102</v>
      </c>
      <c r="AO76" s="13">
        <v>113</v>
      </c>
      <c r="AP76" s="13">
        <v>114</v>
      </c>
      <c r="AQ76" s="13">
        <v>103</v>
      </c>
      <c r="AR76" s="13">
        <v>112</v>
      </c>
      <c r="AS76" s="13">
        <v>105</v>
      </c>
      <c r="AT76" s="13">
        <v>99</v>
      </c>
      <c r="AU76" s="13">
        <v>95</v>
      </c>
      <c r="AV76" s="13">
        <v>122</v>
      </c>
      <c r="AW76" s="13">
        <v>119</v>
      </c>
      <c r="AX76" s="13">
        <v>122</v>
      </c>
      <c r="AY76" s="13">
        <v>132</v>
      </c>
    </row>
    <row r="77" spans="1:51" x14ac:dyDescent="0.3">
      <c r="A77" s="4" t="s">
        <v>39</v>
      </c>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v>110</v>
      </c>
      <c r="AG77" s="12">
        <v>105</v>
      </c>
      <c r="AH77" s="12">
        <v>80</v>
      </c>
      <c r="AI77" s="12">
        <v>85</v>
      </c>
      <c r="AJ77" s="13">
        <v>90</v>
      </c>
      <c r="AK77" s="13">
        <v>90</v>
      </c>
      <c r="AL77" s="13">
        <v>90</v>
      </c>
      <c r="AM77" s="13">
        <v>89</v>
      </c>
      <c r="AN77" s="13">
        <v>85</v>
      </c>
      <c r="AO77" s="13">
        <v>85</v>
      </c>
      <c r="AP77" s="13">
        <v>85</v>
      </c>
      <c r="AQ77" s="13">
        <v>87</v>
      </c>
      <c r="AR77" s="13">
        <v>88</v>
      </c>
      <c r="AS77" s="13">
        <v>94</v>
      </c>
      <c r="AT77" s="13">
        <v>98</v>
      </c>
      <c r="AU77" s="13">
        <v>65</v>
      </c>
      <c r="AV77" s="13">
        <v>68</v>
      </c>
      <c r="AW77" s="13">
        <v>81</v>
      </c>
      <c r="AX77" s="13">
        <v>87</v>
      </c>
      <c r="AY77" s="13">
        <v>90</v>
      </c>
    </row>
    <row r="78" spans="1:51" x14ac:dyDescent="0.3">
      <c r="A78" s="4" t="s">
        <v>40</v>
      </c>
      <c r="B78" s="12">
        <v>75</v>
      </c>
      <c r="C78" s="12">
        <v>85</v>
      </c>
      <c r="D78" s="12">
        <v>95</v>
      </c>
      <c r="E78" s="12">
        <v>100</v>
      </c>
      <c r="F78" s="12">
        <v>135</v>
      </c>
      <c r="G78" s="12">
        <v>145</v>
      </c>
      <c r="H78" s="12">
        <v>70</v>
      </c>
      <c r="I78" s="12">
        <v>70</v>
      </c>
      <c r="J78" s="12">
        <v>90</v>
      </c>
      <c r="K78" s="12">
        <v>95</v>
      </c>
      <c r="L78" s="12">
        <v>80</v>
      </c>
      <c r="M78" s="12">
        <v>65</v>
      </c>
      <c r="N78" s="12">
        <v>65</v>
      </c>
      <c r="O78" s="12">
        <v>65</v>
      </c>
      <c r="P78" s="12">
        <v>75</v>
      </c>
      <c r="Q78" s="12">
        <v>80</v>
      </c>
      <c r="R78" s="12">
        <v>65</v>
      </c>
      <c r="S78" s="12">
        <v>55</v>
      </c>
      <c r="T78" s="12">
        <v>65</v>
      </c>
      <c r="U78" s="12">
        <v>75</v>
      </c>
      <c r="V78" s="12">
        <v>115</v>
      </c>
      <c r="W78" s="12">
        <v>130</v>
      </c>
      <c r="X78" s="12">
        <v>100</v>
      </c>
      <c r="Y78" s="12">
        <v>105</v>
      </c>
      <c r="Z78" s="12">
        <v>120</v>
      </c>
      <c r="AA78" s="12">
        <v>145</v>
      </c>
      <c r="AB78" s="12">
        <v>120</v>
      </c>
      <c r="AC78" s="12">
        <v>100</v>
      </c>
      <c r="AD78" s="12">
        <v>85</v>
      </c>
      <c r="AE78" s="12">
        <v>90</v>
      </c>
      <c r="AF78" s="12">
        <v>95</v>
      </c>
      <c r="AG78" s="12">
        <v>75</v>
      </c>
      <c r="AH78" s="12">
        <v>55</v>
      </c>
      <c r="AI78" s="12">
        <v>30</v>
      </c>
      <c r="AJ78" s="13">
        <v>25</v>
      </c>
      <c r="AK78" s="13">
        <v>25</v>
      </c>
      <c r="AL78" s="13">
        <v>25</v>
      </c>
      <c r="AM78" s="13">
        <v>21</v>
      </c>
      <c r="AN78" s="13">
        <v>19</v>
      </c>
      <c r="AO78" s="13">
        <v>18</v>
      </c>
      <c r="AP78" s="13">
        <v>22</v>
      </c>
      <c r="AQ78" s="13">
        <v>26</v>
      </c>
      <c r="AR78" s="13">
        <v>33</v>
      </c>
      <c r="AS78" s="13">
        <v>38</v>
      </c>
      <c r="AT78" s="13">
        <v>24</v>
      </c>
      <c r="AU78" s="13">
        <v>24</v>
      </c>
      <c r="AV78" s="13">
        <v>30</v>
      </c>
      <c r="AW78" s="13">
        <v>30</v>
      </c>
      <c r="AX78" s="13">
        <v>27</v>
      </c>
      <c r="AY78" s="13">
        <v>30</v>
      </c>
    </row>
    <row r="79" spans="1:51" x14ac:dyDescent="0.3">
      <c r="A79" s="4" t="s">
        <v>41</v>
      </c>
      <c r="B79" s="12">
        <v>35</v>
      </c>
      <c r="C79" s="12">
        <v>40</v>
      </c>
      <c r="D79" s="12">
        <v>65</v>
      </c>
      <c r="E79" s="12">
        <v>100</v>
      </c>
      <c r="F79" s="12">
        <v>100</v>
      </c>
      <c r="G79" s="12">
        <v>50</v>
      </c>
      <c r="H79" s="12">
        <v>20</v>
      </c>
      <c r="I79" s="12">
        <v>10</v>
      </c>
      <c r="J79" s="12">
        <v>15</v>
      </c>
      <c r="K79" s="12">
        <v>30</v>
      </c>
      <c r="L79" s="12">
        <v>40</v>
      </c>
      <c r="M79" s="12">
        <v>25</v>
      </c>
      <c r="N79" s="12">
        <v>25</v>
      </c>
      <c r="O79" s="12">
        <v>25</v>
      </c>
      <c r="P79" s="12">
        <v>30</v>
      </c>
      <c r="Q79" s="12">
        <v>25</v>
      </c>
      <c r="R79" s="12">
        <v>20</v>
      </c>
      <c r="S79" s="12">
        <v>15</v>
      </c>
      <c r="T79" s="12">
        <v>15</v>
      </c>
      <c r="U79" s="12">
        <v>20</v>
      </c>
      <c r="V79" s="12">
        <v>25</v>
      </c>
      <c r="W79" s="12">
        <v>30</v>
      </c>
      <c r="X79" s="12">
        <v>45</v>
      </c>
      <c r="Y79" s="12">
        <v>20</v>
      </c>
      <c r="Z79" s="12">
        <v>25</v>
      </c>
      <c r="AA79" s="12">
        <v>50</v>
      </c>
      <c r="AB79" s="12">
        <v>35</v>
      </c>
      <c r="AC79" s="12">
        <v>30</v>
      </c>
      <c r="AD79" s="12">
        <v>-30</v>
      </c>
      <c r="AE79" s="12">
        <v>-10</v>
      </c>
      <c r="AF79" s="12">
        <v>5</v>
      </c>
      <c r="AG79" s="12">
        <v>10</v>
      </c>
      <c r="AH79" s="12">
        <v>25</v>
      </c>
      <c r="AI79" s="12">
        <v>-5</v>
      </c>
      <c r="AJ79" s="13">
        <v>-35</v>
      </c>
      <c r="AK79" s="13">
        <v>10</v>
      </c>
      <c r="AL79" s="13">
        <v>-5</v>
      </c>
      <c r="AM79" s="13">
        <v>7</v>
      </c>
      <c r="AN79" s="13">
        <v>7</v>
      </c>
      <c r="AO79" s="13">
        <v>10</v>
      </c>
      <c r="AP79" s="13">
        <v>10</v>
      </c>
      <c r="AQ79" s="13">
        <v>29</v>
      </c>
      <c r="AR79" s="13">
        <v>45</v>
      </c>
      <c r="AS79" s="13">
        <v>18</v>
      </c>
      <c r="AT79" s="13">
        <v>21</v>
      </c>
      <c r="AU79" s="13">
        <v>34</v>
      </c>
      <c r="AV79" s="13">
        <v>58</v>
      </c>
      <c r="AW79" s="13">
        <v>26</v>
      </c>
      <c r="AX79" s="13">
        <v>26</v>
      </c>
      <c r="AY79" s="13">
        <v>22</v>
      </c>
    </row>
    <row r="80" spans="1:51" x14ac:dyDescent="0.3">
      <c r="A80" s="4" t="s">
        <v>42</v>
      </c>
      <c r="B80" s="12"/>
      <c r="C80" s="12"/>
      <c r="D80" s="12"/>
      <c r="E80" s="12"/>
      <c r="F80" s="12"/>
      <c r="G80" s="12"/>
      <c r="H80" s="12"/>
      <c r="I80" s="12">
        <v>40</v>
      </c>
      <c r="J80" s="12">
        <v>40</v>
      </c>
      <c r="K80" s="12">
        <v>30</v>
      </c>
      <c r="L80" s="12">
        <v>130</v>
      </c>
      <c r="M80" s="12">
        <v>300</v>
      </c>
      <c r="N80" s="12">
        <v>85</v>
      </c>
      <c r="O80" s="12">
        <v>85</v>
      </c>
      <c r="P80" s="12">
        <v>50</v>
      </c>
      <c r="Q80" s="12">
        <v>5</v>
      </c>
      <c r="R80" s="12">
        <v>40</v>
      </c>
      <c r="S80" s="12">
        <v>65</v>
      </c>
      <c r="T80" s="12">
        <v>40</v>
      </c>
      <c r="U80" s="12">
        <v>65</v>
      </c>
      <c r="V80" s="12">
        <v>25</v>
      </c>
      <c r="W80" s="12">
        <v>75</v>
      </c>
      <c r="X80" s="12">
        <v>145</v>
      </c>
      <c r="Y80" s="12">
        <v>175</v>
      </c>
      <c r="Z80" s="12">
        <v>60</v>
      </c>
      <c r="AA80" s="12">
        <v>35</v>
      </c>
      <c r="AB80" s="12">
        <v>45</v>
      </c>
      <c r="AC80" s="12">
        <v>40</v>
      </c>
      <c r="AD80" s="12">
        <v>25</v>
      </c>
      <c r="AE80" s="12">
        <v>25</v>
      </c>
      <c r="AF80" s="12">
        <v>25</v>
      </c>
      <c r="AG80" s="12">
        <v>20</v>
      </c>
      <c r="AH80" s="12">
        <v>30</v>
      </c>
      <c r="AI80" s="12">
        <v>60</v>
      </c>
      <c r="AJ80" s="13">
        <v>105</v>
      </c>
      <c r="AK80" s="13">
        <v>465</v>
      </c>
      <c r="AL80" s="13">
        <v>10</v>
      </c>
      <c r="AM80" s="13">
        <v>187</v>
      </c>
      <c r="AN80" s="13">
        <v>57</v>
      </c>
      <c r="AO80" s="13">
        <v>7</v>
      </c>
      <c r="AP80" s="13">
        <v>-32</v>
      </c>
      <c r="AQ80" s="13">
        <v>109</v>
      </c>
      <c r="AR80" s="13">
        <v>127</v>
      </c>
      <c r="AS80" s="13">
        <v>66</v>
      </c>
      <c r="AT80" s="13">
        <v>156</v>
      </c>
      <c r="AU80" s="13">
        <v>602</v>
      </c>
      <c r="AV80" s="13">
        <v>115</v>
      </c>
      <c r="AW80" s="13">
        <v>-69</v>
      </c>
      <c r="AX80" s="13">
        <v>-12</v>
      </c>
      <c r="AY80" s="13">
        <v>46</v>
      </c>
    </row>
    <row r="81" spans="1:51" x14ac:dyDescent="0.3">
      <c r="A81" s="4" t="s">
        <v>43</v>
      </c>
      <c r="B81" s="12">
        <v>20</v>
      </c>
      <c r="C81" s="12">
        <v>20</v>
      </c>
      <c r="D81" s="12">
        <v>15</v>
      </c>
      <c r="E81" s="12">
        <v>20</v>
      </c>
      <c r="F81" s="12">
        <v>15</v>
      </c>
      <c r="G81" s="12">
        <v>15</v>
      </c>
      <c r="H81" s="12">
        <v>15</v>
      </c>
      <c r="I81" s="12">
        <v>15</v>
      </c>
      <c r="J81" s="12">
        <v>15</v>
      </c>
      <c r="K81" s="12">
        <v>15</v>
      </c>
      <c r="L81" s="12">
        <v>15</v>
      </c>
      <c r="M81" s="12">
        <v>15</v>
      </c>
      <c r="N81" s="12">
        <v>15</v>
      </c>
      <c r="O81" s="12">
        <v>15</v>
      </c>
      <c r="P81" s="12">
        <v>20</v>
      </c>
      <c r="Q81" s="12">
        <v>20</v>
      </c>
      <c r="R81" s="12">
        <v>20</v>
      </c>
      <c r="S81" s="12">
        <v>35</v>
      </c>
      <c r="T81" s="12">
        <v>45</v>
      </c>
      <c r="U81" s="12">
        <v>55</v>
      </c>
      <c r="V81" s="12">
        <v>65</v>
      </c>
      <c r="W81" s="12">
        <v>90</v>
      </c>
      <c r="X81" s="12">
        <v>160</v>
      </c>
      <c r="Y81" s="12">
        <v>270</v>
      </c>
      <c r="Z81" s="12">
        <v>330</v>
      </c>
      <c r="AA81" s="12">
        <v>380</v>
      </c>
      <c r="AB81" s="12">
        <v>280</v>
      </c>
      <c r="AC81" s="12">
        <v>310</v>
      </c>
      <c r="AD81" s="12">
        <v>310</v>
      </c>
      <c r="AE81" s="12">
        <v>290</v>
      </c>
      <c r="AF81" s="12">
        <v>285</v>
      </c>
      <c r="AG81" s="12">
        <v>270</v>
      </c>
      <c r="AH81" s="12">
        <v>225</v>
      </c>
      <c r="AI81" s="12">
        <v>200</v>
      </c>
      <c r="AJ81" s="13">
        <v>135</v>
      </c>
      <c r="AK81" s="13">
        <v>175</v>
      </c>
      <c r="AL81" s="13">
        <v>185</v>
      </c>
      <c r="AM81" s="13">
        <v>187</v>
      </c>
      <c r="AN81" s="13">
        <v>213</v>
      </c>
      <c r="AO81" s="13">
        <v>218</v>
      </c>
      <c r="AP81" s="13">
        <v>227</v>
      </c>
      <c r="AQ81" s="13">
        <v>221</v>
      </c>
      <c r="AR81" s="13">
        <v>225</v>
      </c>
      <c r="AS81" s="13">
        <v>224</v>
      </c>
      <c r="AT81" s="13">
        <v>211</v>
      </c>
      <c r="AU81" s="13">
        <v>210</v>
      </c>
      <c r="AV81" s="13">
        <v>224</v>
      </c>
      <c r="AW81" s="13">
        <v>250</v>
      </c>
      <c r="AX81" s="13">
        <v>260</v>
      </c>
      <c r="AY81" s="13">
        <v>250</v>
      </c>
    </row>
    <row r="82" spans="1:51" x14ac:dyDescent="0.3">
      <c r="A82" s="4" t="s">
        <v>44</v>
      </c>
      <c r="B82" s="12">
        <v>105</v>
      </c>
      <c r="C82" s="12">
        <v>55</v>
      </c>
      <c r="D82" s="12">
        <v>80</v>
      </c>
      <c r="E82" s="12">
        <v>105</v>
      </c>
      <c r="F82" s="12">
        <v>195</v>
      </c>
      <c r="G82" s="12">
        <v>140</v>
      </c>
      <c r="H82" s="12">
        <v>55</v>
      </c>
      <c r="I82" s="12">
        <v>20</v>
      </c>
      <c r="J82" s="12">
        <v>15</v>
      </c>
      <c r="K82" s="12">
        <v>15</v>
      </c>
      <c r="L82" s="12">
        <v>10</v>
      </c>
      <c r="M82" s="12">
        <v>10</v>
      </c>
      <c r="N82" s="12">
        <v>15</v>
      </c>
      <c r="O82" s="12">
        <v>15</v>
      </c>
      <c r="P82" s="12">
        <v>40</v>
      </c>
      <c r="Q82" s="12">
        <v>40</v>
      </c>
      <c r="R82" s="12">
        <v>50</v>
      </c>
      <c r="S82" s="12">
        <v>35</v>
      </c>
      <c r="T82" s="12">
        <v>40</v>
      </c>
      <c r="U82" s="12">
        <v>5</v>
      </c>
      <c r="V82" s="12">
        <v>40</v>
      </c>
      <c r="W82" s="12">
        <v>60</v>
      </c>
      <c r="X82" s="12">
        <v>50</v>
      </c>
      <c r="Y82" s="12">
        <v>40</v>
      </c>
      <c r="Z82" s="12">
        <v>40</v>
      </c>
      <c r="AA82" s="12">
        <v>35</v>
      </c>
      <c r="AB82" s="12">
        <v>40</v>
      </c>
      <c r="AC82" s="12">
        <v>45</v>
      </c>
      <c r="AD82" s="12">
        <v>40</v>
      </c>
      <c r="AE82" s="12">
        <v>35</v>
      </c>
      <c r="AF82" s="12">
        <v>35</v>
      </c>
      <c r="AG82" s="12">
        <v>35</v>
      </c>
      <c r="AH82" s="12">
        <v>30</v>
      </c>
      <c r="AI82" s="12">
        <v>25</v>
      </c>
      <c r="AJ82" s="13">
        <v>15</v>
      </c>
      <c r="AK82" s="13">
        <v>25</v>
      </c>
      <c r="AL82" s="13">
        <v>50</v>
      </c>
      <c r="AM82" s="13">
        <v>46</v>
      </c>
      <c r="AN82" s="13">
        <v>23</v>
      </c>
      <c r="AO82" s="13">
        <v>21</v>
      </c>
      <c r="AP82" s="13">
        <v>40</v>
      </c>
      <c r="AQ82" s="13">
        <v>35</v>
      </c>
      <c r="AR82" s="13">
        <v>18</v>
      </c>
      <c r="AS82" s="13">
        <v>15</v>
      </c>
      <c r="AT82" s="13">
        <v>17</v>
      </c>
      <c r="AU82" s="13">
        <v>4</v>
      </c>
      <c r="AV82" s="13">
        <v>28</v>
      </c>
      <c r="AW82" s="13">
        <v>26</v>
      </c>
      <c r="AX82" s="13">
        <v>36</v>
      </c>
      <c r="AY82" s="13">
        <v>44</v>
      </c>
    </row>
    <row r="83" spans="1:51" x14ac:dyDescent="0.3">
      <c r="A83" s="4" t="s">
        <v>45</v>
      </c>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3"/>
      <c r="AK83" s="13"/>
      <c r="AL83" s="13"/>
      <c r="AM83" s="13"/>
      <c r="AN83" s="13">
        <v>49</v>
      </c>
      <c r="AO83" s="13">
        <v>59</v>
      </c>
      <c r="AP83" s="13">
        <v>53</v>
      </c>
      <c r="AQ83" s="13">
        <v>55</v>
      </c>
      <c r="AR83" s="13">
        <v>52</v>
      </c>
      <c r="AS83" s="13">
        <v>57</v>
      </c>
      <c r="AT83" s="13">
        <v>53</v>
      </c>
      <c r="AU83" s="13">
        <v>44</v>
      </c>
      <c r="AV83" s="13">
        <v>41</v>
      </c>
      <c r="AW83" s="13">
        <v>41</v>
      </c>
      <c r="AX83" s="13">
        <v>41</v>
      </c>
      <c r="AY83" s="13">
        <v>40</v>
      </c>
    </row>
    <row r="84" spans="1:51" x14ac:dyDescent="0.3">
      <c r="A84" s="4" t="s">
        <v>46</v>
      </c>
      <c r="B84" s="12">
        <v>40</v>
      </c>
      <c r="C84" s="12">
        <v>50</v>
      </c>
      <c r="D84" s="12">
        <v>90</v>
      </c>
      <c r="E84" s="12">
        <v>75</v>
      </c>
      <c r="F84" s="12">
        <v>95</v>
      </c>
      <c r="G84" s="12">
        <v>75</v>
      </c>
      <c r="H84" s="12">
        <v>60</v>
      </c>
      <c r="I84" s="12">
        <v>20</v>
      </c>
      <c r="J84" s="12">
        <v>25</v>
      </c>
      <c r="K84" s="12">
        <v>35</v>
      </c>
      <c r="L84" s="12">
        <v>30</v>
      </c>
      <c r="M84" s="12">
        <v>50</v>
      </c>
      <c r="N84" s="12">
        <v>50</v>
      </c>
      <c r="O84" s="12">
        <v>50</v>
      </c>
      <c r="P84" s="12">
        <v>50</v>
      </c>
      <c r="Q84" s="12">
        <v>55</v>
      </c>
      <c r="R84" s="12">
        <v>65</v>
      </c>
      <c r="S84" s="12">
        <v>65</v>
      </c>
      <c r="T84" s="12">
        <v>80</v>
      </c>
      <c r="U84" s="12">
        <v>95</v>
      </c>
      <c r="V84" s="12">
        <v>115</v>
      </c>
      <c r="W84" s="12">
        <v>140</v>
      </c>
      <c r="X84" s="12">
        <v>160</v>
      </c>
      <c r="Y84" s="12">
        <v>170</v>
      </c>
      <c r="Z84" s="12">
        <v>190</v>
      </c>
      <c r="AA84" s="12">
        <v>210</v>
      </c>
      <c r="AB84" s="12">
        <v>250</v>
      </c>
      <c r="AC84" s="12">
        <v>265</v>
      </c>
      <c r="AD84" s="12">
        <v>215</v>
      </c>
      <c r="AE84" s="12">
        <v>205</v>
      </c>
      <c r="AF84" s="12">
        <v>110</v>
      </c>
      <c r="AG84" s="12">
        <v>120</v>
      </c>
      <c r="AH84" s="12">
        <v>135</v>
      </c>
      <c r="AI84" s="12">
        <v>150</v>
      </c>
      <c r="AJ84" s="13">
        <v>90</v>
      </c>
      <c r="AK84" s="13">
        <v>105</v>
      </c>
      <c r="AL84" s="13">
        <v>110</v>
      </c>
      <c r="AM84" s="13">
        <v>118</v>
      </c>
      <c r="AN84" s="13">
        <v>116</v>
      </c>
      <c r="AO84" s="13">
        <v>135</v>
      </c>
      <c r="AP84" s="13">
        <v>135</v>
      </c>
      <c r="AQ84" s="13">
        <v>142</v>
      </c>
      <c r="AR84" s="13">
        <v>143</v>
      </c>
      <c r="AS84" s="13">
        <v>152</v>
      </c>
      <c r="AT84" s="13">
        <v>150</v>
      </c>
      <c r="AU84" s="13">
        <v>95</v>
      </c>
      <c r="AV84" s="13">
        <v>104</v>
      </c>
      <c r="AW84" s="13">
        <v>124</v>
      </c>
      <c r="AX84" s="13">
        <v>139</v>
      </c>
      <c r="AY84" s="13">
        <v>145</v>
      </c>
    </row>
    <row r="85" spans="1:51" s="17" customFormat="1" x14ac:dyDescent="0.3">
      <c r="A85" s="17" t="s">
        <v>65</v>
      </c>
      <c r="B85" s="18">
        <f t="shared" ref="B85:AW85" si="33">SUM(B75:B84)</f>
        <v>700</v>
      </c>
      <c r="C85" s="18">
        <f t="shared" si="33"/>
        <v>740</v>
      </c>
      <c r="D85" s="18">
        <f t="shared" si="33"/>
        <v>790</v>
      </c>
      <c r="E85" s="18">
        <f t="shared" si="33"/>
        <v>970</v>
      </c>
      <c r="F85" s="18">
        <f t="shared" si="33"/>
        <v>1340</v>
      </c>
      <c r="G85" s="18">
        <f t="shared" si="33"/>
        <v>980</v>
      </c>
      <c r="H85" s="18">
        <f t="shared" si="33"/>
        <v>700</v>
      </c>
      <c r="I85" s="18">
        <f t="shared" si="33"/>
        <v>720</v>
      </c>
      <c r="J85" s="18">
        <f t="shared" si="33"/>
        <v>750</v>
      </c>
      <c r="K85" s="18">
        <f t="shared" si="33"/>
        <v>955</v>
      </c>
      <c r="L85" s="18">
        <f t="shared" si="33"/>
        <v>1080</v>
      </c>
      <c r="M85" s="18">
        <f t="shared" si="33"/>
        <v>1275</v>
      </c>
      <c r="N85" s="18">
        <f t="shared" si="33"/>
        <v>1000</v>
      </c>
      <c r="O85" s="18">
        <f t="shared" si="33"/>
        <v>1000</v>
      </c>
      <c r="P85" s="18">
        <f t="shared" si="33"/>
        <v>1045</v>
      </c>
      <c r="Q85" s="18">
        <f t="shared" si="33"/>
        <v>965</v>
      </c>
      <c r="R85" s="18">
        <f t="shared" si="33"/>
        <v>980</v>
      </c>
      <c r="S85" s="18">
        <f t="shared" si="33"/>
        <v>885</v>
      </c>
      <c r="T85" s="18">
        <f t="shared" si="33"/>
        <v>960</v>
      </c>
      <c r="U85" s="18">
        <f t="shared" si="33"/>
        <v>1170</v>
      </c>
      <c r="V85" s="18">
        <f t="shared" si="33"/>
        <v>1275</v>
      </c>
      <c r="W85" s="18">
        <f t="shared" si="33"/>
        <v>1455</v>
      </c>
      <c r="X85" s="18">
        <f t="shared" si="33"/>
        <v>1540</v>
      </c>
      <c r="Y85" s="18">
        <f t="shared" si="33"/>
        <v>1635</v>
      </c>
      <c r="Z85" s="18">
        <f t="shared" si="33"/>
        <v>1395</v>
      </c>
      <c r="AA85" s="18">
        <f t="shared" si="33"/>
        <v>1575</v>
      </c>
      <c r="AB85" s="18">
        <f t="shared" si="33"/>
        <v>1665</v>
      </c>
      <c r="AC85" s="18">
        <f t="shared" si="33"/>
        <v>1460</v>
      </c>
      <c r="AD85" s="18">
        <f t="shared" si="33"/>
        <v>1625</v>
      </c>
      <c r="AE85" s="18">
        <f t="shared" si="33"/>
        <v>1525</v>
      </c>
      <c r="AF85" s="18">
        <f t="shared" si="33"/>
        <v>1585</v>
      </c>
      <c r="AG85" s="18">
        <f t="shared" si="33"/>
        <v>1440.0341823224744</v>
      </c>
      <c r="AH85" s="18">
        <f t="shared" si="33"/>
        <v>1525</v>
      </c>
      <c r="AI85" s="18">
        <f t="shared" si="33"/>
        <v>1145</v>
      </c>
      <c r="AJ85" s="19">
        <f t="shared" si="33"/>
        <v>860</v>
      </c>
      <c r="AK85" s="19">
        <f t="shared" si="33"/>
        <v>1400</v>
      </c>
      <c r="AL85" s="19">
        <f t="shared" si="33"/>
        <v>930</v>
      </c>
      <c r="AM85" s="19">
        <f t="shared" si="33"/>
        <v>1156</v>
      </c>
      <c r="AN85" s="19">
        <f t="shared" si="33"/>
        <v>966</v>
      </c>
      <c r="AO85" s="19">
        <f t="shared" si="33"/>
        <v>969</v>
      </c>
      <c r="AP85" s="19">
        <f t="shared" si="33"/>
        <v>984</v>
      </c>
      <c r="AQ85" s="19">
        <f t="shared" si="33"/>
        <v>1088</v>
      </c>
      <c r="AR85" s="19">
        <f t="shared" si="33"/>
        <v>1093</v>
      </c>
      <c r="AS85" s="19">
        <f t="shared" si="33"/>
        <v>1056</v>
      </c>
      <c r="AT85" s="19">
        <f t="shared" si="33"/>
        <v>1118</v>
      </c>
      <c r="AU85" s="19">
        <f t="shared" si="33"/>
        <v>1387</v>
      </c>
      <c r="AV85" s="19">
        <f t="shared" si="33"/>
        <v>1109</v>
      </c>
      <c r="AW85" s="19">
        <f t="shared" si="33"/>
        <v>1066</v>
      </c>
      <c r="AX85" s="19">
        <f t="shared" ref="AX85:AY85" si="34">SUM(AX75:AX84)</f>
        <v>1242</v>
      </c>
      <c r="AY85" s="19">
        <f t="shared" si="34"/>
        <v>1336</v>
      </c>
    </row>
    <row r="86" spans="1:51" x14ac:dyDescent="0.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3"/>
      <c r="AK86" s="13"/>
      <c r="AL86" s="13"/>
      <c r="AM86" s="13"/>
      <c r="AN86" s="13"/>
      <c r="AO86" s="13"/>
      <c r="AP86" s="13"/>
      <c r="AQ86" s="13"/>
      <c r="AR86" s="13"/>
      <c r="AS86" s="13"/>
      <c r="AT86" s="13"/>
      <c r="AU86" s="13"/>
      <c r="AV86" s="13"/>
      <c r="AW86" s="13"/>
      <c r="AX86" s="13"/>
      <c r="AY86" s="13"/>
    </row>
    <row r="87" spans="1:51" x14ac:dyDescent="0.3">
      <c r="A87" s="1" t="s">
        <v>66</v>
      </c>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3"/>
      <c r="AK87" s="13"/>
      <c r="AL87" s="13"/>
      <c r="AM87" s="13"/>
      <c r="AN87" s="13"/>
      <c r="AO87" s="13"/>
      <c r="AP87" s="13"/>
      <c r="AQ87" s="13"/>
      <c r="AR87" s="13"/>
      <c r="AS87" s="13"/>
      <c r="AT87" s="13"/>
      <c r="AU87" s="13"/>
      <c r="AV87" s="13"/>
      <c r="AW87" s="13"/>
      <c r="AX87" s="13"/>
      <c r="AY87" s="13"/>
    </row>
    <row r="88" spans="1:51" x14ac:dyDescent="0.3">
      <c r="A88" s="4" t="s">
        <v>37</v>
      </c>
      <c r="B88" s="12"/>
      <c r="C88" s="12"/>
      <c r="D88" s="12"/>
      <c r="E88" s="12"/>
      <c r="F88" s="12"/>
      <c r="G88" s="12"/>
      <c r="H88" s="12"/>
      <c r="I88" s="12"/>
      <c r="J88" s="12"/>
      <c r="K88" s="12"/>
      <c r="L88" s="12"/>
      <c r="M88" s="12"/>
      <c r="N88" s="12"/>
      <c r="O88" s="12"/>
      <c r="P88" s="12"/>
      <c r="Q88" s="12"/>
      <c r="R88" s="12"/>
      <c r="S88" s="12"/>
      <c r="T88" s="12"/>
      <c r="U88" s="12"/>
      <c r="V88" s="12"/>
      <c r="W88" s="12"/>
      <c r="X88" s="12"/>
      <c r="Y88" s="12">
        <v>0</v>
      </c>
      <c r="Z88" s="12">
        <v>5</v>
      </c>
      <c r="AA88" s="12">
        <v>10</v>
      </c>
      <c r="AB88" s="12">
        <v>15</v>
      </c>
      <c r="AC88" s="12">
        <v>35</v>
      </c>
      <c r="AD88" s="12">
        <v>60</v>
      </c>
      <c r="AE88" s="12">
        <v>75</v>
      </c>
      <c r="AF88" s="12">
        <v>120</v>
      </c>
      <c r="AG88" s="12">
        <v>155</v>
      </c>
      <c r="AH88" s="12">
        <v>175</v>
      </c>
      <c r="AI88" s="12">
        <v>145</v>
      </c>
      <c r="AJ88" s="13">
        <v>85</v>
      </c>
      <c r="AK88" s="13">
        <v>100</v>
      </c>
      <c r="AL88" s="13">
        <v>105</v>
      </c>
      <c r="AM88" s="13">
        <v>93</v>
      </c>
      <c r="AN88" s="13">
        <v>130</v>
      </c>
      <c r="AO88" s="13">
        <v>92</v>
      </c>
      <c r="AP88" s="13">
        <v>136</v>
      </c>
      <c r="AQ88" s="13">
        <v>152</v>
      </c>
      <c r="AR88" s="13">
        <v>160</v>
      </c>
      <c r="AS88" s="13">
        <v>165</v>
      </c>
      <c r="AT88" s="13">
        <v>158</v>
      </c>
      <c r="AU88" s="13">
        <v>216</v>
      </c>
      <c r="AV88" s="13">
        <v>399</v>
      </c>
      <c r="AW88" s="13">
        <v>396</v>
      </c>
      <c r="AX88" s="13">
        <v>568</v>
      </c>
      <c r="AY88" s="13">
        <v>591</v>
      </c>
    </row>
    <row r="89" spans="1:51" x14ac:dyDescent="0.3">
      <c r="A89" s="4" t="s">
        <v>38</v>
      </c>
      <c r="B89" s="12"/>
      <c r="C89" s="12"/>
      <c r="D89" s="12"/>
      <c r="E89" s="12"/>
      <c r="F89" s="12"/>
      <c r="G89" s="12"/>
      <c r="H89" s="12"/>
      <c r="I89" s="12"/>
      <c r="J89" s="12"/>
      <c r="K89" s="12"/>
      <c r="L89" s="12"/>
      <c r="M89" s="12"/>
      <c r="N89" s="12"/>
      <c r="O89" s="12"/>
      <c r="P89" s="12"/>
      <c r="Q89" s="12"/>
      <c r="R89" s="12"/>
      <c r="S89" s="12"/>
      <c r="T89" s="12"/>
      <c r="U89" s="12"/>
      <c r="V89" s="12"/>
      <c r="W89" s="12"/>
      <c r="X89" s="12"/>
      <c r="Y89" s="12">
        <v>20</v>
      </c>
      <c r="Z89" s="12">
        <v>15</v>
      </c>
      <c r="AA89" s="12">
        <v>20</v>
      </c>
      <c r="AB89" s="12">
        <v>10</v>
      </c>
      <c r="AC89" s="12">
        <v>10</v>
      </c>
      <c r="AD89" s="12">
        <v>10</v>
      </c>
      <c r="AE89" s="12">
        <v>10</v>
      </c>
      <c r="AF89" s="12">
        <v>10</v>
      </c>
      <c r="AG89" s="12">
        <v>65</v>
      </c>
      <c r="AH89" s="12">
        <v>70</v>
      </c>
      <c r="AI89" s="12">
        <v>60</v>
      </c>
      <c r="AJ89" s="13">
        <v>40</v>
      </c>
      <c r="AK89" s="13">
        <v>80</v>
      </c>
      <c r="AL89" s="13">
        <v>100</v>
      </c>
      <c r="AM89" s="13">
        <v>89</v>
      </c>
      <c r="AN89" s="13">
        <v>133</v>
      </c>
      <c r="AO89" s="13">
        <v>155</v>
      </c>
      <c r="AP89" s="13">
        <v>131</v>
      </c>
      <c r="AQ89" s="13">
        <v>122</v>
      </c>
      <c r="AR89" s="13">
        <v>74</v>
      </c>
      <c r="AS89" s="13">
        <v>207</v>
      </c>
      <c r="AT89" s="13">
        <v>273</v>
      </c>
      <c r="AU89" s="13">
        <v>273</v>
      </c>
      <c r="AV89" s="13">
        <v>287</v>
      </c>
      <c r="AW89" s="13">
        <v>308</v>
      </c>
      <c r="AX89" s="13">
        <v>241</v>
      </c>
      <c r="AY89" s="13">
        <v>204</v>
      </c>
    </row>
    <row r="90" spans="1:51" x14ac:dyDescent="0.3">
      <c r="A90" s="4" t="s">
        <v>39</v>
      </c>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v>0</v>
      </c>
      <c r="AG90" s="12">
        <v>0</v>
      </c>
      <c r="AH90" s="12">
        <v>10</v>
      </c>
      <c r="AI90" s="12">
        <v>10</v>
      </c>
      <c r="AJ90" s="13">
        <v>10</v>
      </c>
      <c r="AK90" s="13">
        <v>10</v>
      </c>
      <c r="AL90" s="13">
        <v>10</v>
      </c>
      <c r="AM90" s="13">
        <v>15</v>
      </c>
      <c r="AN90" s="13">
        <v>17</v>
      </c>
      <c r="AO90" s="13">
        <v>18</v>
      </c>
      <c r="AP90" s="13">
        <v>31</v>
      </c>
      <c r="AQ90" s="13">
        <v>28</v>
      </c>
      <c r="AR90" s="13">
        <v>38</v>
      </c>
      <c r="AS90" s="13">
        <v>39</v>
      </c>
      <c r="AT90" s="13">
        <v>47</v>
      </c>
      <c r="AU90" s="13">
        <v>34</v>
      </c>
      <c r="AV90" s="13">
        <v>34</v>
      </c>
      <c r="AW90" s="13">
        <v>35</v>
      </c>
      <c r="AX90" s="13">
        <v>36</v>
      </c>
      <c r="AY90" s="13">
        <v>37</v>
      </c>
    </row>
    <row r="91" spans="1:51" x14ac:dyDescent="0.3">
      <c r="A91" s="4" t="s">
        <v>40</v>
      </c>
      <c r="B91" s="12"/>
      <c r="C91" s="12"/>
      <c r="D91" s="12"/>
      <c r="E91" s="12"/>
      <c r="F91" s="12"/>
      <c r="G91" s="12"/>
      <c r="H91" s="12"/>
      <c r="I91" s="12"/>
      <c r="J91" s="12"/>
      <c r="K91" s="12"/>
      <c r="L91" s="12"/>
      <c r="M91" s="12"/>
      <c r="N91" s="12"/>
      <c r="O91" s="12"/>
      <c r="P91" s="12"/>
      <c r="Q91" s="12"/>
      <c r="R91" s="12"/>
      <c r="S91" s="12"/>
      <c r="T91" s="12"/>
      <c r="U91" s="12"/>
      <c r="V91" s="12"/>
      <c r="W91" s="12"/>
      <c r="X91" s="12"/>
      <c r="Y91" s="12">
        <v>20</v>
      </c>
      <c r="Z91" s="12">
        <v>20</v>
      </c>
      <c r="AA91" s="12">
        <v>20</v>
      </c>
      <c r="AB91" s="12">
        <v>15</v>
      </c>
      <c r="AC91" s="12">
        <v>15</v>
      </c>
      <c r="AD91" s="12">
        <v>15</v>
      </c>
      <c r="AE91" s="12">
        <v>20</v>
      </c>
      <c r="AF91" s="12">
        <v>25</v>
      </c>
      <c r="AG91" s="12">
        <v>45</v>
      </c>
      <c r="AH91" s="12">
        <v>20</v>
      </c>
      <c r="AI91" s="12">
        <v>30</v>
      </c>
      <c r="AJ91" s="13">
        <v>20</v>
      </c>
      <c r="AK91" s="13">
        <v>30</v>
      </c>
      <c r="AL91" s="13">
        <v>30</v>
      </c>
      <c r="AM91" s="13">
        <v>31</v>
      </c>
      <c r="AN91" s="13">
        <v>36</v>
      </c>
      <c r="AO91" s="13">
        <v>39</v>
      </c>
      <c r="AP91" s="13">
        <v>38</v>
      </c>
      <c r="AQ91" s="13">
        <v>41</v>
      </c>
      <c r="AR91" s="13">
        <v>42</v>
      </c>
      <c r="AS91" s="13">
        <v>45</v>
      </c>
      <c r="AT91" s="13">
        <v>44</v>
      </c>
      <c r="AU91" s="13">
        <v>46</v>
      </c>
      <c r="AV91" s="13">
        <v>53</v>
      </c>
      <c r="AW91" s="13">
        <v>67</v>
      </c>
      <c r="AX91" s="13">
        <v>45</v>
      </c>
      <c r="AY91" s="13">
        <v>46</v>
      </c>
    </row>
    <row r="92" spans="1:51" x14ac:dyDescent="0.3">
      <c r="A92" s="4" t="s">
        <v>41</v>
      </c>
      <c r="B92" s="12"/>
      <c r="C92" s="12"/>
      <c r="D92" s="12"/>
      <c r="E92" s="12"/>
      <c r="F92" s="12"/>
      <c r="G92" s="12"/>
      <c r="H92" s="12"/>
      <c r="I92" s="12"/>
      <c r="J92" s="12"/>
      <c r="K92" s="12"/>
      <c r="L92" s="12"/>
      <c r="M92" s="12"/>
      <c r="N92" s="12"/>
      <c r="O92" s="12"/>
      <c r="P92" s="12"/>
      <c r="Q92" s="12"/>
      <c r="R92" s="12"/>
      <c r="S92" s="12"/>
      <c r="T92" s="12"/>
      <c r="U92" s="12"/>
      <c r="V92" s="12"/>
      <c r="W92" s="12"/>
      <c r="X92" s="12"/>
      <c r="Y92" s="12">
        <v>30</v>
      </c>
      <c r="Z92" s="12">
        <v>25</v>
      </c>
      <c r="AA92" s="12">
        <v>35</v>
      </c>
      <c r="AB92" s="12">
        <v>65</v>
      </c>
      <c r="AC92" s="12">
        <v>40</v>
      </c>
      <c r="AD92" s="12">
        <v>30</v>
      </c>
      <c r="AE92" s="12">
        <v>60</v>
      </c>
      <c r="AF92" s="12">
        <v>70</v>
      </c>
      <c r="AG92" s="12">
        <v>50</v>
      </c>
      <c r="AH92" s="12">
        <v>180</v>
      </c>
      <c r="AI92" s="12">
        <v>85</v>
      </c>
      <c r="AJ92" s="13">
        <v>-90</v>
      </c>
      <c r="AK92" s="13">
        <v>130</v>
      </c>
      <c r="AL92" s="13">
        <v>10</v>
      </c>
      <c r="AM92" s="13">
        <v>53</v>
      </c>
      <c r="AN92" s="13">
        <v>93</v>
      </c>
      <c r="AO92" s="13">
        <v>144</v>
      </c>
      <c r="AP92" s="13">
        <v>178</v>
      </c>
      <c r="AQ92" s="13">
        <v>135</v>
      </c>
      <c r="AR92" s="13">
        <v>111</v>
      </c>
      <c r="AS92" s="13">
        <v>388</v>
      </c>
      <c r="AT92" s="13">
        <v>343</v>
      </c>
      <c r="AU92" s="13">
        <v>435</v>
      </c>
      <c r="AV92" s="13">
        <v>677</v>
      </c>
      <c r="AW92" s="13">
        <v>562</v>
      </c>
      <c r="AX92" s="13">
        <v>660</v>
      </c>
      <c r="AY92" s="13">
        <v>590</v>
      </c>
    </row>
    <row r="93" spans="1:51" x14ac:dyDescent="0.3">
      <c r="A93" s="4" t="s">
        <v>42</v>
      </c>
      <c r="B93" s="12"/>
      <c r="C93" s="12"/>
      <c r="D93" s="12"/>
      <c r="E93" s="12"/>
      <c r="F93" s="12"/>
      <c r="G93" s="12"/>
      <c r="H93" s="12"/>
      <c r="I93" s="12"/>
      <c r="J93" s="12"/>
      <c r="K93" s="12"/>
      <c r="L93" s="12"/>
      <c r="M93" s="12"/>
      <c r="N93" s="12"/>
      <c r="O93" s="12"/>
      <c r="P93" s="12"/>
      <c r="Q93" s="12"/>
      <c r="R93" s="12"/>
      <c r="S93" s="12"/>
      <c r="T93" s="12"/>
      <c r="U93" s="12"/>
      <c r="V93" s="12"/>
      <c r="W93" s="12"/>
      <c r="X93" s="12"/>
      <c r="Y93" s="12">
        <v>0</v>
      </c>
      <c r="Z93" s="12">
        <v>5</v>
      </c>
      <c r="AA93" s="12">
        <v>0</v>
      </c>
      <c r="AB93" s="12">
        <v>0</v>
      </c>
      <c r="AC93" s="12">
        <v>0</v>
      </c>
      <c r="AD93" s="12">
        <v>0</v>
      </c>
      <c r="AE93" s="12">
        <v>0</v>
      </c>
      <c r="AF93" s="12">
        <v>5</v>
      </c>
      <c r="AG93" s="12">
        <v>0</v>
      </c>
      <c r="AH93" s="12">
        <v>0</v>
      </c>
      <c r="AI93" s="12">
        <v>0</v>
      </c>
      <c r="AJ93" s="13">
        <v>0</v>
      </c>
      <c r="AK93" s="13">
        <v>0</v>
      </c>
      <c r="AL93" s="13">
        <v>0</v>
      </c>
      <c r="AM93" s="13">
        <v>0</v>
      </c>
      <c r="AN93" s="13">
        <v>0</v>
      </c>
      <c r="AO93" s="13">
        <v>0</v>
      </c>
      <c r="AP93" s="13">
        <v>0</v>
      </c>
      <c r="AQ93" s="13">
        <v>0</v>
      </c>
      <c r="AR93" s="13">
        <v>0</v>
      </c>
      <c r="AS93" s="13">
        <v>0</v>
      </c>
      <c r="AT93" s="13">
        <v>0</v>
      </c>
      <c r="AU93" s="13">
        <v>0</v>
      </c>
      <c r="AV93" s="13">
        <v>13</v>
      </c>
      <c r="AW93" s="13">
        <v>15</v>
      </c>
      <c r="AX93" s="13">
        <v>8</v>
      </c>
      <c r="AY93" s="13">
        <v>13</v>
      </c>
    </row>
    <row r="94" spans="1:51" x14ac:dyDescent="0.3">
      <c r="A94" s="4" t="s">
        <v>43</v>
      </c>
      <c r="B94" s="12"/>
      <c r="C94" s="12"/>
      <c r="D94" s="12"/>
      <c r="E94" s="12"/>
      <c r="F94" s="12"/>
      <c r="G94" s="12"/>
      <c r="H94" s="12"/>
      <c r="I94" s="12"/>
      <c r="J94" s="12"/>
      <c r="K94" s="12"/>
      <c r="L94" s="12"/>
      <c r="M94" s="12"/>
      <c r="N94" s="12"/>
      <c r="O94" s="12"/>
      <c r="P94" s="12"/>
      <c r="Q94" s="12"/>
      <c r="R94" s="12"/>
      <c r="S94" s="12"/>
      <c r="T94" s="12"/>
      <c r="U94" s="12"/>
      <c r="V94" s="12"/>
      <c r="W94" s="12"/>
      <c r="X94" s="12"/>
      <c r="Y94" s="12">
        <v>620</v>
      </c>
      <c r="Z94" s="12">
        <v>950</v>
      </c>
      <c r="AA94" s="12">
        <v>1100</v>
      </c>
      <c r="AB94" s="12">
        <v>1300</v>
      </c>
      <c r="AC94" s="12">
        <v>1480</v>
      </c>
      <c r="AD94" s="12">
        <v>1200</v>
      </c>
      <c r="AE94" s="12">
        <v>1010</v>
      </c>
      <c r="AF94" s="12">
        <v>1205</v>
      </c>
      <c r="AG94" s="12">
        <v>1060</v>
      </c>
      <c r="AH94" s="12">
        <v>1070</v>
      </c>
      <c r="AI94" s="12">
        <v>1060</v>
      </c>
      <c r="AJ94" s="13">
        <v>2080</v>
      </c>
      <c r="AK94" s="13">
        <v>1650</v>
      </c>
      <c r="AL94" s="13">
        <v>1680</v>
      </c>
      <c r="AM94" s="13">
        <v>1950</v>
      </c>
      <c r="AN94" s="13">
        <v>2100</v>
      </c>
      <c r="AO94" s="13">
        <v>1935</v>
      </c>
      <c r="AP94" s="13">
        <v>1796</v>
      </c>
      <c r="AQ94" s="13">
        <v>1510</v>
      </c>
      <c r="AR94" s="13">
        <v>1470</v>
      </c>
      <c r="AS94" s="13">
        <v>1316</v>
      </c>
      <c r="AT94" s="13">
        <v>1119</v>
      </c>
      <c r="AU94" s="13">
        <v>945</v>
      </c>
      <c r="AV94" s="13">
        <v>665</v>
      </c>
      <c r="AW94" s="13">
        <v>518</v>
      </c>
      <c r="AX94" s="13">
        <v>477</v>
      </c>
      <c r="AY94" s="13">
        <v>453</v>
      </c>
    </row>
    <row r="95" spans="1:51" x14ac:dyDescent="0.3">
      <c r="A95" s="4" t="s">
        <v>44</v>
      </c>
      <c r="B95" s="12"/>
      <c r="C95" s="12"/>
      <c r="D95" s="12"/>
      <c r="E95" s="12"/>
      <c r="F95" s="12"/>
      <c r="G95" s="12"/>
      <c r="H95" s="12"/>
      <c r="I95" s="12"/>
      <c r="J95" s="12"/>
      <c r="K95" s="12"/>
      <c r="L95" s="12"/>
      <c r="M95" s="12"/>
      <c r="N95" s="12"/>
      <c r="O95" s="12"/>
      <c r="P95" s="12"/>
      <c r="Q95" s="12"/>
      <c r="R95" s="12"/>
      <c r="S95" s="12"/>
      <c r="T95" s="12"/>
      <c r="U95" s="12"/>
      <c r="V95" s="12"/>
      <c r="W95" s="12"/>
      <c r="X95" s="12"/>
      <c r="Y95" s="12">
        <v>15</v>
      </c>
      <c r="Z95" s="12">
        <v>10</v>
      </c>
      <c r="AA95" s="12">
        <v>15</v>
      </c>
      <c r="AB95" s="12">
        <v>15</v>
      </c>
      <c r="AC95" s="12">
        <v>5</v>
      </c>
      <c r="AD95" s="12">
        <v>5</v>
      </c>
      <c r="AE95" s="12">
        <v>5</v>
      </c>
      <c r="AF95" s="12">
        <v>5</v>
      </c>
      <c r="AG95" s="12">
        <v>10</v>
      </c>
      <c r="AH95" s="12">
        <v>10</v>
      </c>
      <c r="AI95" s="12">
        <v>10</v>
      </c>
      <c r="AJ95" s="13">
        <v>10</v>
      </c>
      <c r="AK95" s="13">
        <v>15</v>
      </c>
      <c r="AL95" s="13">
        <v>15</v>
      </c>
      <c r="AM95" s="13">
        <v>21</v>
      </c>
      <c r="AN95" s="13">
        <v>56</v>
      </c>
      <c r="AO95" s="13">
        <v>30</v>
      </c>
      <c r="AP95" s="13">
        <v>32</v>
      </c>
      <c r="AQ95" s="13">
        <v>76</v>
      </c>
      <c r="AR95" s="13">
        <v>120</v>
      </c>
      <c r="AS95" s="13">
        <v>261</v>
      </c>
      <c r="AT95" s="13">
        <v>163</v>
      </c>
      <c r="AU95" s="13">
        <v>215</v>
      </c>
      <c r="AV95" s="13">
        <v>97</v>
      </c>
      <c r="AW95" s="13">
        <v>127</v>
      </c>
      <c r="AX95" s="13">
        <v>52</v>
      </c>
      <c r="AY95" s="13">
        <v>39</v>
      </c>
    </row>
    <row r="96" spans="1:51" x14ac:dyDescent="0.3">
      <c r="A96" s="4" t="s">
        <v>45</v>
      </c>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3"/>
      <c r="AK96" s="13"/>
      <c r="AL96" s="13"/>
      <c r="AM96" s="13"/>
      <c r="AN96" s="13">
        <v>4</v>
      </c>
      <c r="AO96" s="13">
        <v>4</v>
      </c>
      <c r="AP96" s="13">
        <v>4</v>
      </c>
      <c r="AQ96" s="13">
        <v>11</v>
      </c>
      <c r="AR96" s="13">
        <v>16</v>
      </c>
      <c r="AS96" s="13">
        <v>18</v>
      </c>
      <c r="AT96" s="13">
        <v>17</v>
      </c>
      <c r="AU96" s="13">
        <v>20</v>
      </c>
      <c r="AV96" s="13">
        <v>31</v>
      </c>
      <c r="AW96" s="13">
        <v>44</v>
      </c>
      <c r="AX96" s="13">
        <v>81</v>
      </c>
      <c r="AY96" s="13">
        <v>83</v>
      </c>
    </row>
    <row r="97" spans="1:51" x14ac:dyDescent="0.3">
      <c r="A97" s="4" t="s">
        <v>46</v>
      </c>
      <c r="B97" s="12"/>
      <c r="C97" s="12"/>
      <c r="D97" s="12"/>
      <c r="E97" s="12"/>
      <c r="F97" s="12"/>
      <c r="G97" s="12"/>
      <c r="H97" s="12"/>
      <c r="I97" s="12"/>
      <c r="J97" s="12"/>
      <c r="K97" s="12"/>
      <c r="L97" s="12"/>
      <c r="M97" s="12"/>
      <c r="N97" s="12"/>
      <c r="O97" s="12"/>
      <c r="P97" s="12"/>
      <c r="Q97" s="12"/>
      <c r="R97" s="12"/>
      <c r="S97" s="12"/>
      <c r="T97" s="12"/>
      <c r="U97" s="12"/>
      <c r="V97" s="12"/>
      <c r="W97" s="12"/>
      <c r="X97" s="12"/>
      <c r="Y97" s="12">
        <v>5</v>
      </c>
      <c r="Z97" s="12">
        <v>5</v>
      </c>
      <c r="AA97" s="12">
        <v>5</v>
      </c>
      <c r="AB97" s="12">
        <v>5</v>
      </c>
      <c r="AC97" s="12">
        <v>5</v>
      </c>
      <c r="AD97" s="12">
        <v>5</v>
      </c>
      <c r="AE97" s="12">
        <v>5</v>
      </c>
      <c r="AF97" s="12">
        <v>10</v>
      </c>
      <c r="AG97" s="12">
        <v>10</v>
      </c>
      <c r="AH97" s="12">
        <v>5</v>
      </c>
      <c r="AI97" s="12">
        <v>10</v>
      </c>
      <c r="AJ97" s="13">
        <v>10</v>
      </c>
      <c r="AK97" s="13">
        <v>25</v>
      </c>
      <c r="AL97" s="13">
        <v>30</v>
      </c>
      <c r="AM97" s="13">
        <v>40</v>
      </c>
      <c r="AN97" s="13">
        <v>44</v>
      </c>
      <c r="AO97" s="13">
        <v>49</v>
      </c>
      <c r="AP97" s="13">
        <v>54</v>
      </c>
      <c r="AQ97" s="13">
        <v>61</v>
      </c>
      <c r="AR97" s="13">
        <v>67</v>
      </c>
      <c r="AS97" s="13">
        <v>69</v>
      </c>
      <c r="AT97" s="13">
        <v>66</v>
      </c>
      <c r="AU97" s="13">
        <v>61</v>
      </c>
      <c r="AV97" s="13">
        <v>62</v>
      </c>
      <c r="AW97" s="13">
        <v>64</v>
      </c>
      <c r="AX97" s="13">
        <v>69</v>
      </c>
      <c r="AY97" s="13">
        <v>68</v>
      </c>
    </row>
    <row r="98" spans="1:51" s="17" customFormat="1" x14ac:dyDescent="0.3">
      <c r="A98" s="17" t="s">
        <v>65</v>
      </c>
      <c r="B98" s="18">
        <f t="shared" ref="B98:AW98" si="35">SUM(B88:B97)</f>
        <v>0</v>
      </c>
      <c r="C98" s="18">
        <f t="shared" si="35"/>
        <v>0</v>
      </c>
      <c r="D98" s="18">
        <f t="shared" si="35"/>
        <v>0</v>
      </c>
      <c r="E98" s="18">
        <f t="shared" si="35"/>
        <v>0</v>
      </c>
      <c r="F98" s="18">
        <f t="shared" si="35"/>
        <v>0</v>
      </c>
      <c r="G98" s="18">
        <f t="shared" si="35"/>
        <v>0</v>
      </c>
      <c r="H98" s="18">
        <f t="shared" si="35"/>
        <v>0</v>
      </c>
      <c r="I98" s="18">
        <f t="shared" si="35"/>
        <v>0</v>
      </c>
      <c r="J98" s="18">
        <f t="shared" si="35"/>
        <v>0</v>
      </c>
      <c r="K98" s="18">
        <f t="shared" si="35"/>
        <v>0</v>
      </c>
      <c r="L98" s="18">
        <f t="shared" si="35"/>
        <v>0</v>
      </c>
      <c r="M98" s="18">
        <f t="shared" si="35"/>
        <v>0</v>
      </c>
      <c r="N98" s="18">
        <f t="shared" si="35"/>
        <v>0</v>
      </c>
      <c r="O98" s="18">
        <f t="shared" si="35"/>
        <v>0</v>
      </c>
      <c r="P98" s="18">
        <f t="shared" si="35"/>
        <v>0</v>
      </c>
      <c r="Q98" s="18">
        <f t="shared" si="35"/>
        <v>0</v>
      </c>
      <c r="R98" s="18">
        <f t="shared" si="35"/>
        <v>0</v>
      </c>
      <c r="S98" s="18">
        <f t="shared" si="35"/>
        <v>0</v>
      </c>
      <c r="T98" s="18">
        <f t="shared" si="35"/>
        <v>0</v>
      </c>
      <c r="U98" s="18">
        <f t="shared" si="35"/>
        <v>0</v>
      </c>
      <c r="V98" s="18">
        <f t="shared" si="35"/>
        <v>0</v>
      </c>
      <c r="W98" s="18">
        <f t="shared" si="35"/>
        <v>0</v>
      </c>
      <c r="X98" s="18">
        <f t="shared" si="35"/>
        <v>0</v>
      </c>
      <c r="Y98" s="18">
        <f t="shared" si="35"/>
        <v>710</v>
      </c>
      <c r="Z98" s="18">
        <f t="shared" si="35"/>
        <v>1035</v>
      </c>
      <c r="AA98" s="18">
        <f t="shared" si="35"/>
        <v>1205</v>
      </c>
      <c r="AB98" s="18">
        <f t="shared" si="35"/>
        <v>1425</v>
      </c>
      <c r="AC98" s="18">
        <f t="shared" si="35"/>
        <v>1590</v>
      </c>
      <c r="AD98" s="18">
        <f t="shared" si="35"/>
        <v>1325</v>
      </c>
      <c r="AE98" s="18">
        <f t="shared" si="35"/>
        <v>1185</v>
      </c>
      <c r="AF98" s="18">
        <f t="shared" si="35"/>
        <v>1450</v>
      </c>
      <c r="AG98" s="18">
        <f t="shared" si="35"/>
        <v>1395</v>
      </c>
      <c r="AH98" s="18">
        <f t="shared" si="35"/>
        <v>1540</v>
      </c>
      <c r="AI98" s="18">
        <f t="shared" si="35"/>
        <v>1410</v>
      </c>
      <c r="AJ98" s="19">
        <f t="shared" si="35"/>
        <v>2165</v>
      </c>
      <c r="AK98" s="19">
        <f t="shared" si="35"/>
        <v>2040</v>
      </c>
      <c r="AL98" s="19">
        <f t="shared" si="35"/>
        <v>1980</v>
      </c>
      <c r="AM98" s="19">
        <f t="shared" si="35"/>
        <v>2292</v>
      </c>
      <c r="AN98" s="19">
        <f t="shared" si="35"/>
        <v>2613</v>
      </c>
      <c r="AO98" s="19">
        <f t="shared" si="35"/>
        <v>2466</v>
      </c>
      <c r="AP98" s="19">
        <f t="shared" si="35"/>
        <v>2400</v>
      </c>
      <c r="AQ98" s="19">
        <f t="shared" si="35"/>
        <v>2136</v>
      </c>
      <c r="AR98" s="19">
        <f t="shared" si="35"/>
        <v>2098</v>
      </c>
      <c r="AS98" s="19">
        <f t="shared" si="35"/>
        <v>2508</v>
      </c>
      <c r="AT98" s="19">
        <f t="shared" si="35"/>
        <v>2230</v>
      </c>
      <c r="AU98" s="19">
        <f t="shared" si="35"/>
        <v>2245</v>
      </c>
      <c r="AV98" s="19">
        <f t="shared" si="35"/>
        <v>2318</v>
      </c>
      <c r="AW98" s="19">
        <f t="shared" si="35"/>
        <v>2136</v>
      </c>
      <c r="AX98" s="19">
        <f t="shared" ref="AX98:AY98" si="36">SUM(AX88:AX97)</f>
        <v>2237</v>
      </c>
      <c r="AY98" s="19">
        <f t="shared" si="36"/>
        <v>2124</v>
      </c>
    </row>
    <row r="99" spans="1:51" x14ac:dyDescent="0.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3"/>
      <c r="AK99" s="13"/>
      <c r="AL99" s="13"/>
      <c r="AM99" s="13"/>
      <c r="AN99" s="13"/>
      <c r="AO99" s="13"/>
      <c r="AP99" s="13"/>
      <c r="AQ99" s="13"/>
      <c r="AR99" s="13"/>
      <c r="AS99" s="13"/>
      <c r="AT99" s="13"/>
      <c r="AU99" s="13"/>
      <c r="AV99" s="13"/>
      <c r="AW99" s="13"/>
      <c r="AX99" s="13"/>
      <c r="AY99" s="13"/>
    </row>
    <row r="100" spans="1:51" x14ac:dyDescent="0.3">
      <c r="A100" s="1" t="s">
        <v>67</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3"/>
      <c r="AK100" s="13"/>
      <c r="AL100" s="13"/>
      <c r="AM100" s="13"/>
      <c r="AN100" s="13"/>
      <c r="AO100" s="13"/>
      <c r="AP100" s="13"/>
      <c r="AQ100" s="13"/>
      <c r="AR100" s="13"/>
      <c r="AS100" s="13"/>
      <c r="AT100" s="13"/>
      <c r="AU100" s="13"/>
      <c r="AV100" s="13"/>
      <c r="AW100" s="13"/>
      <c r="AX100" s="13"/>
      <c r="AY100" s="13"/>
    </row>
    <row r="101" spans="1:51" x14ac:dyDescent="0.3">
      <c r="A101" s="4" t="s">
        <v>37</v>
      </c>
      <c r="B101" s="12"/>
      <c r="C101" s="12"/>
      <c r="D101" s="12"/>
      <c r="E101" s="12"/>
      <c r="F101" s="12"/>
      <c r="G101" s="12"/>
      <c r="H101" s="12"/>
      <c r="I101" s="12">
        <v>0</v>
      </c>
      <c r="J101" s="12">
        <v>0</v>
      </c>
      <c r="K101" s="12">
        <v>0</v>
      </c>
      <c r="L101" s="12">
        <v>5</v>
      </c>
      <c r="M101" s="12">
        <v>20</v>
      </c>
      <c r="N101" s="12">
        <v>30</v>
      </c>
      <c r="O101" s="12">
        <v>50</v>
      </c>
      <c r="P101" s="12">
        <v>60</v>
      </c>
      <c r="Q101" s="12">
        <v>70</v>
      </c>
      <c r="R101" s="12">
        <v>85</v>
      </c>
      <c r="S101" s="12">
        <v>100</v>
      </c>
      <c r="T101" s="12">
        <v>155</v>
      </c>
      <c r="U101" s="12">
        <v>185</v>
      </c>
      <c r="V101" s="12">
        <v>200</v>
      </c>
      <c r="W101" s="12">
        <v>270</v>
      </c>
      <c r="X101" s="12">
        <v>265</v>
      </c>
      <c r="Y101" s="12">
        <v>240</v>
      </c>
      <c r="Z101" s="12">
        <v>260</v>
      </c>
      <c r="AA101" s="12">
        <v>290</v>
      </c>
      <c r="AB101" s="12">
        <v>310</v>
      </c>
      <c r="AC101" s="12">
        <v>345</v>
      </c>
      <c r="AD101" s="12">
        <v>370</v>
      </c>
      <c r="AE101" s="12">
        <v>320</v>
      </c>
      <c r="AF101" s="12">
        <v>295</v>
      </c>
      <c r="AG101" s="12">
        <v>380</v>
      </c>
      <c r="AH101" s="12">
        <v>455</v>
      </c>
      <c r="AI101" s="12">
        <v>425</v>
      </c>
      <c r="AJ101" s="13">
        <v>365</v>
      </c>
      <c r="AK101" s="13">
        <v>525</v>
      </c>
      <c r="AL101" s="13">
        <v>705</v>
      </c>
      <c r="AM101" s="13">
        <v>756</v>
      </c>
      <c r="AN101" s="13">
        <v>677</v>
      </c>
      <c r="AO101" s="13">
        <v>638</v>
      </c>
      <c r="AP101" s="13">
        <v>687</v>
      </c>
      <c r="AQ101" s="13">
        <v>660</v>
      </c>
      <c r="AR101" s="13">
        <v>662</v>
      </c>
      <c r="AS101" s="13">
        <v>695</v>
      </c>
      <c r="AT101" s="13">
        <v>685</v>
      </c>
      <c r="AU101" s="13">
        <v>533</v>
      </c>
      <c r="AV101" s="13">
        <v>714</v>
      </c>
      <c r="AW101" s="13">
        <v>882</v>
      </c>
      <c r="AX101" s="13">
        <v>1006</v>
      </c>
      <c r="AY101" s="13">
        <v>1021</v>
      </c>
    </row>
    <row r="102" spans="1:51" x14ac:dyDescent="0.3">
      <c r="A102" s="4" t="s">
        <v>38</v>
      </c>
      <c r="B102" s="12"/>
      <c r="C102" s="12"/>
      <c r="D102" s="12"/>
      <c r="E102" s="12"/>
      <c r="F102" s="12"/>
      <c r="G102" s="12"/>
      <c r="H102" s="12"/>
      <c r="I102" s="12">
        <v>60</v>
      </c>
      <c r="J102" s="12">
        <v>45</v>
      </c>
      <c r="K102" s="12">
        <v>40</v>
      </c>
      <c r="L102" s="12">
        <v>40</v>
      </c>
      <c r="M102" s="12">
        <v>40</v>
      </c>
      <c r="N102" s="12">
        <v>45</v>
      </c>
      <c r="O102" s="12">
        <v>40</v>
      </c>
      <c r="P102" s="12">
        <v>45</v>
      </c>
      <c r="Q102" s="12">
        <v>80</v>
      </c>
      <c r="R102" s="12">
        <v>65</v>
      </c>
      <c r="S102" s="12">
        <v>55</v>
      </c>
      <c r="T102" s="12">
        <v>50</v>
      </c>
      <c r="U102" s="12">
        <v>60</v>
      </c>
      <c r="V102" s="12">
        <v>70</v>
      </c>
      <c r="W102" s="12">
        <v>70</v>
      </c>
      <c r="X102" s="12">
        <v>65</v>
      </c>
      <c r="Y102" s="12">
        <v>100</v>
      </c>
      <c r="Z102" s="12">
        <v>110</v>
      </c>
      <c r="AA102" s="12">
        <v>55</v>
      </c>
      <c r="AB102" s="12">
        <v>50</v>
      </c>
      <c r="AC102" s="12">
        <v>70</v>
      </c>
      <c r="AD102" s="12">
        <v>70</v>
      </c>
      <c r="AE102" s="12">
        <v>70</v>
      </c>
      <c r="AF102" s="12">
        <v>65</v>
      </c>
      <c r="AG102" s="12">
        <v>80</v>
      </c>
      <c r="AH102" s="12">
        <v>90</v>
      </c>
      <c r="AI102" s="12">
        <v>85</v>
      </c>
      <c r="AJ102" s="13">
        <v>70</v>
      </c>
      <c r="AK102" s="13">
        <v>100</v>
      </c>
      <c r="AL102" s="13">
        <v>120</v>
      </c>
      <c r="AM102" s="13">
        <v>112</v>
      </c>
      <c r="AN102" s="13">
        <v>147</v>
      </c>
      <c r="AO102" s="13">
        <v>156</v>
      </c>
      <c r="AP102" s="13">
        <v>94</v>
      </c>
      <c r="AQ102" s="13">
        <v>88</v>
      </c>
      <c r="AR102" s="13">
        <v>113</v>
      </c>
      <c r="AS102" s="13">
        <v>180</v>
      </c>
      <c r="AT102" s="13">
        <v>127</v>
      </c>
      <c r="AU102" s="13">
        <v>90</v>
      </c>
      <c r="AV102" s="13">
        <v>95</v>
      </c>
      <c r="AW102" s="13">
        <v>93</v>
      </c>
      <c r="AX102" s="13">
        <v>99</v>
      </c>
      <c r="AY102" s="13">
        <v>130</v>
      </c>
    </row>
    <row r="103" spans="1:51" x14ac:dyDescent="0.3">
      <c r="A103" s="4" t="s">
        <v>39</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v>10</v>
      </c>
      <c r="AG103" s="12">
        <v>15</v>
      </c>
      <c r="AH103" s="12">
        <v>15</v>
      </c>
      <c r="AI103" s="12">
        <v>15</v>
      </c>
      <c r="AJ103" s="13">
        <v>15</v>
      </c>
      <c r="AK103" s="13">
        <v>20</v>
      </c>
      <c r="AL103" s="13">
        <v>20</v>
      </c>
      <c r="AM103" s="13">
        <v>21</v>
      </c>
      <c r="AN103" s="13">
        <v>22</v>
      </c>
      <c r="AO103" s="13">
        <v>23</v>
      </c>
      <c r="AP103" s="13">
        <v>24</v>
      </c>
      <c r="AQ103" s="13">
        <v>26</v>
      </c>
      <c r="AR103" s="13">
        <v>27</v>
      </c>
      <c r="AS103" s="13">
        <v>31</v>
      </c>
      <c r="AT103" s="13">
        <v>32</v>
      </c>
      <c r="AU103" s="13">
        <v>48</v>
      </c>
      <c r="AV103" s="13">
        <v>49</v>
      </c>
      <c r="AW103" s="13">
        <v>51</v>
      </c>
      <c r="AX103" s="13">
        <v>54</v>
      </c>
      <c r="AY103" s="13">
        <v>56</v>
      </c>
    </row>
    <row r="104" spans="1:51" x14ac:dyDescent="0.3">
      <c r="A104" s="4" t="s">
        <v>40</v>
      </c>
      <c r="B104" s="12"/>
      <c r="C104" s="12"/>
      <c r="D104" s="12"/>
      <c r="E104" s="12"/>
      <c r="F104" s="12"/>
      <c r="G104" s="12"/>
      <c r="H104" s="12"/>
      <c r="I104" s="12">
        <v>20</v>
      </c>
      <c r="J104" s="12">
        <v>20</v>
      </c>
      <c r="K104" s="12">
        <v>20</v>
      </c>
      <c r="L104" s="12">
        <v>25</v>
      </c>
      <c r="M104" s="12">
        <v>30</v>
      </c>
      <c r="N104" s="12">
        <v>30</v>
      </c>
      <c r="O104" s="12">
        <v>35</v>
      </c>
      <c r="P104" s="12">
        <v>30</v>
      </c>
      <c r="Q104" s="12">
        <v>35</v>
      </c>
      <c r="R104" s="12">
        <v>30</v>
      </c>
      <c r="S104" s="12">
        <v>30</v>
      </c>
      <c r="T104" s="12">
        <v>35</v>
      </c>
      <c r="U104" s="12">
        <v>40</v>
      </c>
      <c r="V104" s="12">
        <v>55</v>
      </c>
      <c r="W104" s="12">
        <v>75</v>
      </c>
      <c r="X104" s="12">
        <v>95</v>
      </c>
      <c r="Y104" s="12">
        <v>75</v>
      </c>
      <c r="Z104" s="12">
        <v>85</v>
      </c>
      <c r="AA104" s="12">
        <v>120</v>
      </c>
      <c r="AB104" s="12">
        <v>105</v>
      </c>
      <c r="AC104" s="12">
        <v>105</v>
      </c>
      <c r="AD104" s="12">
        <v>85</v>
      </c>
      <c r="AE104" s="12">
        <v>100</v>
      </c>
      <c r="AF104" s="12">
        <v>135</v>
      </c>
      <c r="AG104" s="12">
        <v>160</v>
      </c>
      <c r="AH104" s="12">
        <v>130</v>
      </c>
      <c r="AI104" s="12">
        <v>115</v>
      </c>
      <c r="AJ104" s="13">
        <v>95</v>
      </c>
      <c r="AK104" s="13">
        <v>130</v>
      </c>
      <c r="AL104" s="13">
        <v>130</v>
      </c>
      <c r="AM104" s="13">
        <v>86</v>
      </c>
      <c r="AN104" s="13">
        <v>122</v>
      </c>
      <c r="AO104" s="13">
        <v>125</v>
      </c>
      <c r="AP104" s="13">
        <v>122</v>
      </c>
      <c r="AQ104" s="13">
        <v>118</v>
      </c>
      <c r="AR104" s="13">
        <v>114</v>
      </c>
      <c r="AS104" s="13">
        <v>109</v>
      </c>
      <c r="AT104" s="13">
        <v>117</v>
      </c>
      <c r="AU104" s="13">
        <v>122</v>
      </c>
      <c r="AV104" s="13">
        <v>140</v>
      </c>
      <c r="AW104" s="13">
        <v>115</v>
      </c>
      <c r="AX104" s="13">
        <v>92</v>
      </c>
      <c r="AY104" s="13">
        <v>111</v>
      </c>
    </row>
    <row r="105" spans="1:51" x14ac:dyDescent="0.3">
      <c r="A105" s="4" t="s">
        <v>41</v>
      </c>
      <c r="B105" s="12"/>
      <c r="C105" s="12"/>
      <c r="D105" s="12"/>
      <c r="E105" s="12"/>
      <c r="F105" s="12"/>
      <c r="G105" s="12"/>
      <c r="H105" s="12"/>
      <c r="I105" s="12">
        <v>5</v>
      </c>
      <c r="J105" s="12">
        <v>10</v>
      </c>
      <c r="K105" s="12">
        <v>10</v>
      </c>
      <c r="L105" s="12">
        <v>10</v>
      </c>
      <c r="M105" s="12">
        <v>5</v>
      </c>
      <c r="N105" s="12">
        <v>20</v>
      </c>
      <c r="O105" s="12">
        <v>30</v>
      </c>
      <c r="P105" s="12">
        <v>35</v>
      </c>
      <c r="Q105" s="12">
        <v>35</v>
      </c>
      <c r="R105" s="12">
        <v>45</v>
      </c>
      <c r="S105" s="12">
        <v>30</v>
      </c>
      <c r="T105" s="12">
        <v>20</v>
      </c>
      <c r="U105" s="12">
        <v>30</v>
      </c>
      <c r="V105" s="12">
        <v>60</v>
      </c>
      <c r="W105" s="12">
        <v>105</v>
      </c>
      <c r="X105" s="12">
        <v>115</v>
      </c>
      <c r="Y105" s="12">
        <v>65</v>
      </c>
      <c r="Z105" s="12">
        <v>65</v>
      </c>
      <c r="AA105" s="12">
        <v>85</v>
      </c>
      <c r="AB105" s="12">
        <v>95</v>
      </c>
      <c r="AC105" s="12">
        <v>95</v>
      </c>
      <c r="AD105" s="12">
        <v>115</v>
      </c>
      <c r="AE105" s="12">
        <v>145</v>
      </c>
      <c r="AF105" s="12">
        <v>180</v>
      </c>
      <c r="AG105" s="12">
        <v>235</v>
      </c>
      <c r="AH105" s="12">
        <v>165</v>
      </c>
      <c r="AI105" s="12">
        <v>195</v>
      </c>
      <c r="AJ105" s="13">
        <v>90</v>
      </c>
      <c r="AK105" s="13">
        <v>145</v>
      </c>
      <c r="AL105" s="13">
        <v>350</v>
      </c>
      <c r="AM105" s="13">
        <v>94</v>
      </c>
      <c r="AN105" s="13">
        <v>15</v>
      </c>
      <c r="AO105" s="13">
        <v>74</v>
      </c>
      <c r="AP105" s="13">
        <v>24</v>
      </c>
      <c r="AQ105" s="13">
        <v>70</v>
      </c>
      <c r="AR105" s="13">
        <v>122</v>
      </c>
      <c r="AS105" s="13">
        <v>77</v>
      </c>
      <c r="AT105" s="13">
        <v>86</v>
      </c>
      <c r="AU105" s="13">
        <v>60</v>
      </c>
      <c r="AV105" s="13">
        <v>69</v>
      </c>
      <c r="AW105" s="13">
        <v>94</v>
      </c>
      <c r="AX105" s="13">
        <v>70</v>
      </c>
      <c r="AY105" s="13">
        <v>87</v>
      </c>
    </row>
    <row r="106" spans="1:51" x14ac:dyDescent="0.3">
      <c r="A106" s="4" t="s">
        <v>42</v>
      </c>
      <c r="B106" s="12"/>
      <c r="C106" s="12"/>
      <c r="D106" s="12"/>
      <c r="E106" s="12"/>
      <c r="F106" s="12"/>
      <c r="G106" s="12"/>
      <c r="H106" s="12"/>
      <c r="I106" s="12"/>
      <c r="J106" s="12"/>
      <c r="K106" s="12">
        <v>5</v>
      </c>
      <c r="L106" s="12">
        <v>5</v>
      </c>
      <c r="M106" s="12">
        <v>15</v>
      </c>
      <c r="N106" s="12">
        <v>5</v>
      </c>
      <c r="O106" s="12">
        <v>75</v>
      </c>
      <c r="P106" s="12">
        <v>10</v>
      </c>
      <c r="Q106" s="12">
        <v>15</v>
      </c>
      <c r="R106" s="12">
        <v>30</v>
      </c>
      <c r="S106" s="12">
        <v>5</v>
      </c>
      <c r="T106" s="12">
        <v>5</v>
      </c>
      <c r="U106" s="12">
        <v>5</v>
      </c>
      <c r="V106" s="12">
        <v>5</v>
      </c>
      <c r="W106" s="12">
        <v>5</v>
      </c>
      <c r="X106" s="12">
        <v>5</v>
      </c>
      <c r="Y106" s="12">
        <v>5</v>
      </c>
      <c r="Z106" s="12"/>
      <c r="AA106" s="12">
        <v>0</v>
      </c>
      <c r="AB106" s="12">
        <v>0</v>
      </c>
      <c r="AC106" s="12">
        <v>0</v>
      </c>
      <c r="AD106" s="12">
        <v>0</v>
      </c>
      <c r="AE106" s="12">
        <v>5</v>
      </c>
      <c r="AF106" s="12">
        <v>0</v>
      </c>
      <c r="AG106" s="12">
        <v>5</v>
      </c>
      <c r="AH106" s="12">
        <v>5</v>
      </c>
      <c r="AI106" s="12">
        <v>5</v>
      </c>
      <c r="AJ106" s="13">
        <v>10</v>
      </c>
      <c r="AK106" s="13">
        <v>5</v>
      </c>
      <c r="AL106" s="13">
        <v>45</v>
      </c>
      <c r="AM106" s="13">
        <v>30</v>
      </c>
      <c r="AN106" s="13">
        <v>894</v>
      </c>
      <c r="AO106" s="13">
        <v>324</v>
      </c>
      <c r="AP106" s="13">
        <v>-129</v>
      </c>
      <c r="AQ106" s="13">
        <v>-141</v>
      </c>
      <c r="AR106" s="13">
        <v>27</v>
      </c>
      <c r="AS106" s="13">
        <v>-117</v>
      </c>
      <c r="AT106" s="13">
        <v>377</v>
      </c>
      <c r="AU106" s="13">
        <v>-280</v>
      </c>
      <c r="AV106" s="13">
        <v>-261</v>
      </c>
      <c r="AW106" s="13">
        <v>-101</v>
      </c>
      <c r="AX106" s="13">
        <v>90</v>
      </c>
      <c r="AY106" s="13">
        <v>0</v>
      </c>
    </row>
    <row r="107" spans="1:51" x14ac:dyDescent="0.3">
      <c r="A107" s="4" t="s">
        <v>43</v>
      </c>
      <c r="B107" s="12"/>
      <c r="C107" s="12"/>
      <c r="D107" s="12"/>
      <c r="E107" s="12"/>
      <c r="F107" s="12"/>
      <c r="G107" s="12"/>
      <c r="H107" s="12"/>
      <c r="I107" s="12">
        <v>90</v>
      </c>
      <c r="J107" s="12">
        <v>95</v>
      </c>
      <c r="K107" s="12">
        <v>90</v>
      </c>
      <c r="L107" s="12">
        <v>70</v>
      </c>
      <c r="M107" s="12">
        <v>40</v>
      </c>
      <c r="N107" s="12">
        <v>30</v>
      </c>
      <c r="O107" s="12">
        <v>35</v>
      </c>
      <c r="P107" s="12">
        <v>55</v>
      </c>
      <c r="Q107" s="12">
        <v>75</v>
      </c>
      <c r="R107" s="12">
        <v>105</v>
      </c>
      <c r="S107" s="12">
        <v>100</v>
      </c>
      <c r="T107" s="12">
        <v>115</v>
      </c>
      <c r="U107" s="12">
        <v>135</v>
      </c>
      <c r="V107" s="12">
        <v>145</v>
      </c>
      <c r="W107" s="12">
        <v>295</v>
      </c>
      <c r="X107" s="12">
        <v>460</v>
      </c>
      <c r="Y107" s="12">
        <v>90</v>
      </c>
      <c r="Z107" s="12">
        <v>95</v>
      </c>
      <c r="AA107" s="12">
        <v>100</v>
      </c>
      <c r="AB107" s="12">
        <v>90</v>
      </c>
      <c r="AC107" s="12">
        <v>90</v>
      </c>
      <c r="AD107" s="12">
        <v>150</v>
      </c>
      <c r="AE107" s="12">
        <v>105</v>
      </c>
      <c r="AF107" s="12">
        <v>110</v>
      </c>
      <c r="AG107" s="12">
        <v>80</v>
      </c>
      <c r="AH107" s="12">
        <v>75</v>
      </c>
      <c r="AI107" s="12">
        <v>65</v>
      </c>
      <c r="AJ107" s="13">
        <v>75</v>
      </c>
      <c r="AK107" s="13">
        <v>95</v>
      </c>
      <c r="AL107" s="13">
        <v>125</v>
      </c>
      <c r="AM107" s="13">
        <v>155</v>
      </c>
      <c r="AN107" s="13">
        <v>144</v>
      </c>
      <c r="AO107" s="13">
        <v>169</v>
      </c>
      <c r="AP107" s="13">
        <v>206</v>
      </c>
      <c r="AQ107" s="13">
        <v>195</v>
      </c>
      <c r="AR107" s="13">
        <v>211</v>
      </c>
      <c r="AS107" s="13">
        <v>234</v>
      </c>
      <c r="AT107" s="13">
        <v>252</v>
      </c>
      <c r="AU107" s="13">
        <v>114</v>
      </c>
      <c r="AV107" s="13">
        <v>130</v>
      </c>
      <c r="AW107" s="13">
        <v>151</v>
      </c>
      <c r="AX107" s="13">
        <v>165</v>
      </c>
      <c r="AY107" s="13">
        <v>175</v>
      </c>
    </row>
    <row r="108" spans="1:51" x14ac:dyDescent="0.3">
      <c r="A108" s="4" t="s">
        <v>44</v>
      </c>
      <c r="B108" s="12"/>
      <c r="C108" s="12"/>
      <c r="D108" s="12"/>
      <c r="E108" s="12"/>
      <c r="F108" s="12"/>
      <c r="G108" s="12"/>
      <c r="H108" s="12"/>
      <c r="I108" s="12">
        <v>40</v>
      </c>
      <c r="J108" s="12">
        <v>0</v>
      </c>
      <c r="K108" s="12">
        <v>5</v>
      </c>
      <c r="L108" s="12">
        <v>10</v>
      </c>
      <c r="M108" s="12">
        <v>15</v>
      </c>
      <c r="N108" s="12">
        <v>15</v>
      </c>
      <c r="O108" s="12">
        <v>30</v>
      </c>
      <c r="P108" s="12">
        <v>25</v>
      </c>
      <c r="Q108" s="12">
        <v>45</v>
      </c>
      <c r="R108" s="12">
        <v>55</v>
      </c>
      <c r="S108" s="12">
        <v>55</v>
      </c>
      <c r="T108" s="12">
        <v>30</v>
      </c>
      <c r="U108" s="12">
        <v>55</v>
      </c>
      <c r="V108" s="12">
        <v>60</v>
      </c>
      <c r="W108" s="12">
        <v>105</v>
      </c>
      <c r="X108" s="12">
        <v>100</v>
      </c>
      <c r="Y108" s="12">
        <v>50</v>
      </c>
      <c r="Z108" s="12">
        <v>45</v>
      </c>
      <c r="AA108" s="12">
        <v>40</v>
      </c>
      <c r="AB108" s="12">
        <v>55</v>
      </c>
      <c r="AC108" s="12">
        <v>60</v>
      </c>
      <c r="AD108" s="12">
        <v>55</v>
      </c>
      <c r="AE108" s="12">
        <v>90</v>
      </c>
      <c r="AF108" s="12">
        <v>110</v>
      </c>
      <c r="AG108" s="12">
        <v>110</v>
      </c>
      <c r="AH108" s="12">
        <v>135</v>
      </c>
      <c r="AI108" s="12">
        <v>165</v>
      </c>
      <c r="AJ108" s="13">
        <v>150</v>
      </c>
      <c r="AK108" s="13">
        <v>105</v>
      </c>
      <c r="AL108" s="13">
        <v>105</v>
      </c>
      <c r="AM108" s="13">
        <v>45</v>
      </c>
      <c r="AN108" s="13">
        <v>80</v>
      </c>
      <c r="AO108" s="13">
        <v>96</v>
      </c>
      <c r="AP108" s="13">
        <v>69</v>
      </c>
      <c r="AQ108" s="13">
        <v>69</v>
      </c>
      <c r="AR108" s="13">
        <v>81</v>
      </c>
      <c r="AS108" s="13">
        <v>72</v>
      </c>
      <c r="AT108" s="13">
        <v>65</v>
      </c>
      <c r="AU108" s="13">
        <v>92</v>
      </c>
      <c r="AV108" s="13">
        <v>108</v>
      </c>
      <c r="AW108" s="13">
        <v>82</v>
      </c>
      <c r="AX108" s="13">
        <v>89</v>
      </c>
      <c r="AY108" s="13">
        <v>61</v>
      </c>
    </row>
    <row r="109" spans="1:51" x14ac:dyDescent="0.3">
      <c r="A109" s="4" t="s">
        <v>45</v>
      </c>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3"/>
      <c r="AK109" s="13"/>
      <c r="AL109" s="13"/>
      <c r="AM109" s="13"/>
      <c r="AN109" s="13">
        <v>15</v>
      </c>
      <c r="AO109" s="13">
        <v>18</v>
      </c>
      <c r="AP109" s="13">
        <v>19</v>
      </c>
      <c r="AQ109" s="13">
        <v>20</v>
      </c>
      <c r="AR109" s="13">
        <v>18</v>
      </c>
      <c r="AS109" s="13">
        <v>18</v>
      </c>
      <c r="AT109" s="13">
        <v>17</v>
      </c>
      <c r="AU109" s="13">
        <v>18</v>
      </c>
      <c r="AV109" s="13">
        <v>30</v>
      </c>
      <c r="AW109" s="13">
        <v>32</v>
      </c>
      <c r="AX109" s="13">
        <v>34</v>
      </c>
      <c r="AY109" s="13">
        <v>40</v>
      </c>
    </row>
    <row r="110" spans="1:51" x14ac:dyDescent="0.3">
      <c r="A110" s="4" t="s">
        <v>46</v>
      </c>
      <c r="B110" s="12"/>
      <c r="C110" s="12"/>
      <c r="D110" s="12"/>
      <c r="E110" s="12"/>
      <c r="F110" s="12"/>
      <c r="G110" s="12"/>
      <c r="H110" s="12"/>
      <c r="I110" s="12">
        <v>15</v>
      </c>
      <c r="J110" s="12">
        <v>10</v>
      </c>
      <c r="K110" s="12">
        <v>10</v>
      </c>
      <c r="L110" s="12">
        <v>5</v>
      </c>
      <c r="M110" s="12">
        <v>5</v>
      </c>
      <c r="N110" s="12">
        <v>5</v>
      </c>
      <c r="O110" s="12">
        <v>5</v>
      </c>
      <c r="P110" s="12">
        <v>5</v>
      </c>
      <c r="Q110" s="12">
        <v>5</v>
      </c>
      <c r="R110" s="12">
        <v>5</v>
      </c>
      <c r="S110" s="12">
        <v>5</v>
      </c>
      <c r="T110" s="12">
        <v>5</v>
      </c>
      <c r="U110" s="12">
        <v>5</v>
      </c>
      <c r="V110" s="12">
        <v>10</v>
      </c>
      <c r="W110" s="12">
        <v>15</v>
      </c>
      <c r="X110" s="12">
        <v>20</v>
      </c>
      <c r="Y110" s="12">
        <v>15</v>
      </c>
      <c r="Z110" s="12">
        <v>15</v>
      </c>
      <c r="AA110" s="12">
        <v>20</v>
      </c>
      <c r="AB110" s="12">
        <v>20</v>
      </c>
      <c r="AC110" s="12">
        <v>25</v>
      </c>
      <c r="AD110" s="12">
        <v>25</v>
      </c>
      <c r="AE110" s="12">
        <v>30</v>
      </c>
      <c r="AF110" s="12">
        <v>15</v>
      </c>
      <c r="AG110" s="12">
        <v>25</v>
      </c>
      <c r="AH110" s="12">
        <v>20</v>
      </c>
      <c r="AI110" s="12">
        <v>20</v>
      </c>
      <c r="AJ110" s="13">
        <v>20</v>
      </c>
      <c r="AK110" s="13">
        <v>30</v>
      </c>
      <c r="AL110" s="13">
        <v>45</v>
      </c>
      <c r="AM110" s="13">
        <v>59</v>
      </c>
      <c r="AN110" s="13">
        <v>69</v>
      </c>
      <c r="AO110" s="13">
        <v>72</v>
      </c>
      <c r="AP110" s="13">
        <v>77</v>
      </c>
      <c r="AQ110" s="13">
        <v>82</v>
      </c>
      <c r="AR110" s="13">
        <v>88</v>
      </c>
      <c r="AS110" s="13">
        <v>84</v>
      </c>
      <c r="AT110" s="13">
        <v>87</v>
      </c>
      <c r="AU110" s="13">
        <v>77</v>
      </c>
      <c r="AV110" s="13">
        <v>86</v>
      </c>
      <c r="AW110" s="13">
        <v>93</v>
      </c>
      <c r="AX110" s="13">
        <v>102</v>
      </c>
      <c r="AY110" s="13">
        <v>105</v>
      </c>
    </row>
    <row r="111" spans="1:51" s="17" customFormat="1" x14ac:dyDescent="0.3">
      <c r="A111" s="17" t="s">
        <v>65</v>
      </c>
      <c r="B111" s="18">
        <f t="shared" ref="B111:AW111" si="37">SUM(B101:B110)</f>
        <v>0</v>
      </c>
      <c r="C111" s="18">
        <f t="shared" si="37"/>
        <v>0</v>
      </c>
      <c r="D111" s="18">
        <f t="shared" si="37"/>
        <v>0</v>
      </c>
      <c r="E111" s="18">
        <f t="shared" si="37"/>
        <v>0</v>
      </c>
      <c r="F111" s="18">
        <f t="shared" si="37"/>
        <v>0</v>
      </c>
      <c r="G111" s="18">
        <f t="shared" si="37"/>
        <v>0</v>
      </c>
      <c r="H111" s="18">
        <f t="shared" si="37"/>
        <v>0</v>
      </c>
      <c r="I111" s="18">
        <f t="shared" si="37"/>
        <v>230</v>
      </c>
      <c r="J111" s="18">
        <f t="shared" si="37"/>
        <v>180</v>
      </c>
      <c r="K111" s="18">
        <f t="shared" si="37"/>
        <v>180</v>
      </c>
      <c r="L111" s="18">
        <f t="shared" si="37"/>
        <v>170</v>
      </c>
      <c r="M111" s="18">
        <f t="shared" si="37"/>
        <v>170</v>
      </c>
      <c r="N111" s="18">
        <f t="shared" si="37"/>
        <v>180</v>
      </c>
      <c r="O111" s="18">
        <f t="shared" si="37"/>
        <v>300</v>
      </c>
      <c r="P111" s="18">
        <f t="shared" si="37"/>
        <v>265</v>
      </c>
      <c r="Q111" s="18">
        <f t="shared" si="37"/>
        <v>360</v>
      </c>
      <c r="R111" s="18">
        <f t="shared" si="37"/>
        <v>420</v>
      </c>
      <c r="S111" s="18">
        <f t="shared" si="37"/>
        <v>380</v>
      </c>
      <c r="T111" s="18">
        <f t="shared" si="37"/>
        <v>415</v>
      </c>
      <c r="U111" s="18">
        <f t="shared" si="37"/>
        <v>515</v>
      </c>
      <c r="V111" s="18">
        <f t="shared" si="37"/>
        <v>605</v>
      </c>
      <c r="W111" s="18">
        <f t="shared" si="37"/>
        <v>940</v>
      </c>
      <c r="X111" s="18">
        <f t="shared" si="37"/>
        <v>1125</v>
      </c>
      <c r="Y111" s="18">
        <f t="shared" si="37"/>
        <v>640</v>
      </c>
      <c r="Z111" s="18">
        <f t="shared" si="37"/>
        <v>675</v>
      </c>
      <c r="AA111" s="18">
        <f t="shared" si="37"/>
        <v>710</v>
      </c>
      <c r="AB111" s="18">
        <f t="shared" si="37"/>
        <v>725</v>
      </c>
      <c r="AC111" s="18">
        <f t="shared" si="37"/>
        <v>790</v>
      </c>
      <c r="AD111" s="18">
        <f t="shared" si="37"/>
        <v>870</v>
      </c>
      <c r="AE111" s="18">
        <f t="shared" si="37"/>
        <v>865</v>
      </c>
      <c r="AF111" s="18">
        <f t="shared" si="37"/>
        <v>920</v>
      </c>
      <c r="AG111" s="18">
        <f t="shared" si="37"/>
        <v>1090</v>
      </c>
      <c r="AH111" s="18">
        <f t="shared" si="37"/>
        <v>1090</v>
      </c>
      <c r="AI111" s="18">
        <f t="shared" si="37"/>
        <v>1090</v>
      </c>
      <c r="AJ111" s="19">
        <f t="shared" si="37"/>
        <v>890</v>
      </c>
      <c r="AK111" s="19">
        <f t="shared" si="37"/>
        <v>1155</v>
      </c>
      <c r="AL111" s="19">
        <f t="shared" si="37"/>
        <v>1645</v>
      </c>
      <c r="AM111" s="19">
        <f t="shared" si="37"/>
        <v>1358</v>
      </c>
      <c r="AN111" s="19">
        <f t="shared" si="37"/>
        <v>2185</v>
      </c>
      <c r="AO111" s="19">
        <f t="shared" si="37"/>
        <v>1695</v>
      </c>
      <c r="AP111" s="19">
        <f t="shared" si="37"/>
        <v>1193</v>
      </c>
      <c r="AQ111" s="19">
        <f t="shared" si="37"/>
        <v>1187</v>
      </c>
      <c r="AR111" s="19">
        <f t="shared" si="37"/>
        <v>1463</v>
      </c>
      <c r="AS111" s="19">
        <f t="shared" si="37"/>
        <v>1383</v>
      </c>
      <c r="AT111" s="19">
        <f t="shared" si="37"/>
        <v>1845</v>
      </c>
      <c r="AU111" s="19">
        <f t="shared" si="37"/>
        <v>874</v>
      </c>
      <c r="AV111" s="19">
        <f t="shared" si="37"/>
        <v>1160</v>
      </c>
      <c r="AW111" s="19">
        <f t="shared" si="37"/>
        <v>1492</v>
      </c>
      <c r="AX111" s="19">
        <f t="shared" ref="AX111:AY111" si="38">SUM(AX101:AX110)</f>
        <v>1801</v>
      </c>
      <c r="AY111" s="19">
        <f t="shared" si="38"/>
        <v>1786</v>
      </c>
    </row>
    <row r="112" spans="1:51" s="29" customFormat="1" x14ac:dyDescent="0.3">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1"/>
      <c r="AK112" s="31"/>
      <c r="AL112" s="31"/>
      <c r="AM112" s="31"/>
      <c r="AN112" s="31"/>
      <c r="AO112" s="31"/>
      <c r="AP112" s="31"/>
      <c r="AQ112" s="31"/>
      <c r="AR112" s="31"/>
      <c r="AS112" s="31"/>
      <c r="AT112" s="31"/>
      <c r="AU112" s="31"/>
      <c r="AV112" s="31"/>
      <c r="AW112" s="31"/>
      <c r="AX112" s="31"/>
      <c r="AY112" s="31"/>
    </row>
    <row r="113" spans="1:51"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3"/>
      <c r="AK113" s="13"/>
      <c r="AL113" s="13"/>
      <c r="AM113" s="13"/>
      <c r="AN113" s="13"/>
      <c r="AO113" s="13"/>
      <c r="AP113" s="13"/>
      <c r="AQ113" s="13"/>
      <c r="AR113" s="13"/>
      <c r="AS113" s="13"/>
      <c r="AT113" s="13"/>
      <c r="AU113" s="13"/>
      <c r="AV113" s="13"/>
      <c r="AW113" s="13"/>
      <c r="AX113" s="13"/>
      <c r="AY113" s="13"/>
    </row>
    <row r="114" spans="1:51" x14ac:dyDescent="0.3">
      <c r="A114" s="4" t="s">
        <v>52</v>
      </c>
      <c r="B114" s="12" t="s">
        <v>53</v>
      </c>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3"/>
      <c r="AK114" s="13"/>
      <c r="AL114" s="13"/>
      <c r="AM114" s="13"/>
      <c r="AN114" s="13"/>
      <c r="AO114" s="13"/>
      <c r="AP114" s="13"/>
      <c r="AQ114" s="13"/>
      <c r="AR114" s="13"/>
      <c r="AS114" s="13"/>
      <c r="AT114" s="13"/>
      <c r="AU114" s="13"/>
      <c r="AV114" s="13"/>
      <c r="AW114" s="13"/>
      <c r="AX114" s="13"/>
      <c r="AY114" s="13"/>
    </row>
    <row r="115" spans="1:51" x14ac:dyDescent="0.3">
      <c r="A115" s="4" t="s">
        <v>54</v>
      </c>
      <c r="B115" s="2" t="s">
        <v>55</v>
      </c>
    </row>
    <row r="116" spans="1:51" x14ac:dyDescent="0.3">
      <c r="A116" s="4" t="s">
        <v>56</v>
      </c>
      <c r="B116" s="2" t="s">
        <v>57</v>
      </c>
    </row>
    <row r="117" spans="1:51" x14ac:dyDescent="0.3">
      <c r="A117" s="4" t="s">
        <v>58</v>
      </c>
      <c r="B117" s="2" t="s">
        <v>59</v>
      </c>
    </row>
    <row r="118" spans="1:51" x14ac:dyDescent="0.3">
      <c r="A118" s="4" t="s">
        <v>60</v>
      </c>
      <c r="B118" s="2" t="s">
        <v>61</v>
      </c>
    </row>
    <row r="119" spans="1:51" x14ac:dyDescent="0.3">
      <c r="A119" s="4" t="s">
        <v>62</v>
      </c>
      <c r="B119" s="2" t="s">
        <v>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233A1-1C24-4789-9970-8D704A41961A}">
  <dimension ref="A1:AU100"/>
  <sheetViews>
    <sheetView zoomScale="104" zoomScaleNormal="104" workbookViewId="0">
      <pane xSplit="1" ySplit="4" topLeftCell="B5" activePane="bottomRight" state="frozen"/>
      <selection pane="topRight" activeCell="B1" sqref="B1"/>
      <selection pane="bottomLeft" activeCell="A5" sqref="A5"/>
      <selection pane="bottomRight" activeCell="B2" sqref="B2"/>
    </sheetView>
  </sheetViews>
  <sheetFormatPr defaultRowHeight="12" x14ac:dyDescent="0.3"/>
  <cols>
    <col min="1" max="1" width="27.54296875" style="4" customWidth="1"/>
    <col min="2" max="30" width="8.90625" style="2"/>
    <col min="31" max="45" width="8.90625" style="3"/>
    <col min="46" max="46" width="8.7265625" style="3"/>
    <col min="47" max="16384" width="8.7265625" style="4"/>
  </cols>
  <sheetData>
    <row r="1" spans="1:47" x14ac:dyDescent="0.3">
      <c r="A1" s="1" t="s">
        <v>68</v>
      </c>
    </row>
    <row r="2" spans="1:47" x14ac:dyDescent="0.3">
      <c r="A2" s="54" t="s">
        <v>116</v>
      </c>
      <c r="B2" s="54"/>
      <c r="C2" s="54"/>
      <c r="D2" s="54"/>
      <c r="E2" s="54"/>
      <c r="G2" s="7"/>
      <c r="V2" s="7"/>
      <c r="Z2" s="7"/>
      <c r="AA2" s="7"/>
    </row>
    <row r="3" spans="1:47" x14ac:dyDescent="0.3">
      <c r="B3" s="6" t="s">
        <v>26</v>
      </c>
      <c r="G3" s="6" t="s">
        <v>26</v>
      </c>
      <c r="O3" s="6" t="s">
        <v>26</v>
      </c>
      <c r="V3" s="6" t="s">
        <v>26</v>
      </c>
      <c r="Z3" s="6" t="s">
        <v>26</v>
      </c>
      <c r="AA3" s="7"/>
      <c r="AC3" s="7"/>
      <c r="AE3" s="8" t="s">
        <v>27</v>
      </c>
      <c r="AF3" s="9"/>
      <c r="AG3" s="9"/>
      <c r="AH3" s="9"/>
      <c r="AI3" s="9"/>
      <c r="AJ3" s="8"/>
      <c r="AK3" s="8" t="s">
        <v>27</v>
      </c>
      <c r="AR3" s="8" t="s">
        <v>27</v>
      </c>
    </row>
    <row r="4" spans="1:47" s="1" customFormat="1" x14ac:dyDescent="0.3">
      <c r="A4" s="1" t="s">
        <v>28</v>
      </c>
      <c r="B4" s="10">
        <f t="shared" ref="B4:X4" si="0">C4-1</f>
        <v>1980</v>
      </c>
      <c r="C4" s="10">
        <f t="shared" si="0"/>
        <v>1981</v>
      </c>
      <c r="D4" s="10">
        <f t="shared" si="0"/>
        <v>1982</v>
      </c>
      <c r="E4" s="10">
        <f t="shared" si="0"/>
        <v>1983</v>
      </c>
      <c r="F4" s="10">
        <f t="shared" si="0"/>
        <v>1984</v>
      </c>
      <c r="G4" s="10">
        <f t="shared" si="0"/>
        <v>1985</v>
      </c>
      <c r="H4" s="10">
        <f t="shared" si="0"/>
        <v>1986</v>
      </c>
      <c r="I4" s="10">
        <f t="shared" si="0"/>
        <v>1987</v>
      </c>
      <c r="J4" s="10">
        <f t="shared" si="0"/>
        <v>1988</v>
      </c>
      <c r="K4" s="10">
        <f t="shared" si="0"/>
        <v>1989</v>
      </c>
      <c r="L4" s="10">
        <f t="shared" si="0"/>
        <v>1990</v>
      </c>
      <c r="M4" s="10">
        <f t="shared" si="0"/>
        <v>1991</v>
      </c>
      <c r="N4" s="10">
        <f t="shared" si="0"/>
        <v>1992</v>
      </c>
      <c r="O4" s="10">
        <f t="shared" si="0"/>
        <v>1993</v>
      </c>
      <c r="P4" s="10">
        <f t="shared" si="0"/>
        <v>1994</v>
      </c>
      <c r="Q4" s="10">
        <f t="shared" si="0"/>
        <v>1995</v>
      </c>
      <c r="R4" s="10">
        <f t="shared" si="0"/>
        <v>1996</v>
      </c>
      <c r="S4" s="10">
        <f t="shared" si="0"/>
        <v>1997</v>
      </c>
      <c r="T4" s="10">
        <f t="shared" si="0"/>
        <v>1998</v>
      </c>
      <c r="U4" s="10">
        <f t="shared" si="0"/>
        <v>1999</v>
      </c>
      <c r="V4" s="10">
        <f t="shared" si="0"/>
        <v>2000</v>
      </c>
      <c r="W4" s="10">
        <f t="shared" si="0"/>
        <v>2001</v>
      </c>
      <c r="X4" s="10">
        <f t="shared" si="0"/>
        <v>2002</v>
      </c>
      <c r="Y4" s="10">
        <f>Z4-1</f>
        <v>2003</v>
      </c>
      <c r="Z4" s="10">
        <v>2004</v>
      </c>
      <c r="AA4" s="10">
        <v>2005</v>
      </c>
      <c r="AB4" s="10">
        <v>2006</v>
      </c>
      <c r="AC4" s="10">
        <v>2007</v>
      </c>
      <c r="AD4" s="10">
        <v>2008</v>
      </c>
      <c r="AE4" s="11">
        <v>2009</v>
      </c>
      <c r="AF4" s="11">
        <v>2010</v>
      </c>
      <c r="AG4" s="11">
        <v>2011</v>
      </c>
      <c r="AH4" s="11">
        <v>2012</v>
      </c>
      <c r="AI4" s="11">
        <v>2013</v>
      </c>
      <c r="AJ4" s="11">
        <f>AI4+1</f>
        <v>2014</v>
      </c>
      <c r="AK4" s="11">
        <f>AJ4+1</f>
        <v>2015</v>
      </c>
      <c r="AL4" s="11">
        <f>AK4+1</f>
        <v>2016</v>
      </c>
      <c r="AM4" s="11">
        <f>AL4+1</f>
        <v>2017</v>
      </c>
      <c r="AN4" s="11">
        <f>AM4+1</f>
        <v>2018</v>
      </c>
      <c r="AO4" s="11">
        <v>2019</v>
      </c>
      <c r="AP4" s="11">
        <v>2020</v>
      </c>
      <c r="AQ4" s="11">
        <v>2021</v>
      </c>
      <c r="AR4" s="11">
        <v>2022</v>
      </c>
      <c r="AS4" s="11">
        <v>2023</v>
      </c>
      <c r="AT4" s="11">
        <v>2024</v>
      </c>
    </row>
    <row r="5" spans="1:47" x14ac:dyDescent="0.3">
      <c r="A5" s="1" t="s">
        <v>29</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3"/>
      <c r="AF5" s="13"/>
      <c r="AG5" s="13"/>
      <c r="AH5" s="13"/>
      <c r="AI5" s="13"/>
      <c r="AJ5" s="13"/>
      <c r="AK5" s="13"/>
      <c r="AL5" s="13"/>
      <c r="AM5" s="13"/>
      <c r="AN5" s="13"/>
      <c r="AO5" s="13"/>
      <c r="AP5" s="13"/>
      <c r="AQ5" s="13"/>
      <c r="AR5" s="13"/>
      <c r="AS5" s="13"/>
      <c r="AT5" s="13"/>
    </row>
    <row r="6" spans="1:47" x14ac:dyDescent="0.3">
      <c r="A6" s="4" t="s">
        <v>30</v>
      </c>
      <c r="B6" s="12">
        <v>870</v>
      </c>
      <c r="C6" s="12">
        <v>910</v>
      </c>
      <c r="D6" s="12">
        <v>820</v>
      </c>
      <c r="E6" s="12">
        <v>790</v>
      </c>
      <c r="F6" s="12">
        <v>980</v>
      </c>
      <c r="G6" s="12">
        <v>1010</v>
      </c>
      <c r="H6" s="12">
        <v>1040</v>
      </c>
      <c r="I6" s="12">
        <v>1090</v>
      </c>
      <c r="J6" s="12">
        <v>1105</v>
      </c>
      <c r="K6" s="12">
        <v>1150</v>
      </c>
      <c r="L6" s="12">
        <v>1230</v>
      </c>
      <c r="M6" s="12">
        <v>1270</v>
      </c>
      <c r="N6" s="12">
        <v>1260</v>
      </c>
      <c r="O6" s="12">
        <v>1395</v>
      </c>
      <c r="P6" s="12">
        <v>1500</v>
      </c>
      <c r="Q6" s="12">
        <v>1600</v>
      </c>
      <c r="R6" s="12">
        <v>1690</v>
      </c>
      <c r="S6" s="12">
        <v>1810</v>
      </c>
      <c r="T6" s="12">
        <v>1820</v>
      </c>
      <c r="U6" s="12">
        <v>1870</v>
      </c>
      <c r="V6" s="12">
        <v>1860</v>
      </c>
      <c r="W6" s="12">
        <v>2010</v>
      </c>
      <c r="X6" s="12">
        <v>2160</v>
      </c>
      <c r="Y6" s="12">
        <v>2320</v>
      </c>
      <c r="Z6" s="12">
        <v>2480</v>
      </c>
      <c r="AA6" s="12">
        <v>2605</v>
      </c>
      <c r="AB6" s="12">
        <v>2775</v>
      </c>
      <c r="AC6" s="12">
        <v>2765</v>
      </c>
      <c r="AD6" s="12">
        <v>2430</v>
      </c>
      <c r="AE6" s="13">
        <v>2370</v>
      </c>
      <c r="AF6" s="13">
        <v>2640</v>
      </c>
      <c r="AG6" s="13">
        <v>2560</v>
      </c>
      <c r="AH6" s="13">
        <v>2359</v>
      </c>
      <c r="AI6" s="13">
        <v>2465</v>
      </c>
      <c r="AJ6" s="13">
        <v>2126</v>
      </c>
      <c r="AK6" s="13">
        <v>2683</v>
      </c>
      <c r="AL6" s="13">
        <v>2570</v>
      </c>
      <c r="AM6" s="13">
        <v>2547</v>
      </c>
      <c r="AN6" s="13">
        <v>2543</v>
      </c>
      <c r="AO6" s="13">
        <v>2571</v>
      </c>
      <c r="AP6" s="13">
        <v>1975</v>
      </c>
      <c r="AQ6" s="13">
        <v>2645</v>
      </c>
      <c r="AR6" s="13">
        <v>2276</v>
      </c>
      <c r="AS6" s="13">
        <v>2347</v>
      </c>
      <c r="AT6" s="13">
        <v>2305</v>
      </c>
    </row>
    <row r="7" spans="1:47" x14ac:dyDescent="0.3">
      <c r="A7" s="4" t="s">
        <v>69</v>
      </c>
      <c r="B7" s="12">
        <v>1240</v>
      </c>
      <c r="C7" s="12">
        <v>1430</v>
      </c>
      <c r="D7" s="12">
        <v>1550</v>
      </c>
      <c r="E7" s="12">
        <v>1560</v>
      </c>
      <c r="F7" s="12">
        <v>1700</v>
      </c>
      <c r="G7" s="12">
        <v>1440</v>
      </c>
      <c r="H7" s="12">
        <v>1600</v>
      </c>
      <c r="I7" s="12">
        <v>1790</v>
      </c>
      <c r="J7" s="12">
        <v>1770</v>
      </c>
      <c r="K7" s="12">
        <v>1650</v>
      </c>
      <c r="L7" s="12">
        <v>1870</v>
      </c>
      <c r="M7" s="12">
        <v>2150</v>
      </c>
      <c r="N7" s="12">
        <v>2100</v>
      </c>
      <c r="O7" s="12">
        <v>2400</v>
      </c>
      <c r="P7" s="12">
        <v>3300</v>
      </c>
      <c r="Q7" s="12">
        <v>4200</v>
      </c>
      <c r="R7" s="12">
        <v>5600</v>
      </c>
      <c r="S7" s="12">
        <v>4800</v>
      </c>
      <c r="T7" s="12">
        <v>5800</v>
      </c>
      <c r="U7" s="12">
        <v>5400</v>
      </c>
      <c r="V7" s="16"/>
      <c r="W7" s="16"/>
      <c r="X7" s="16"/>
      <c r="Y7" s="16"/>
      <c r="Z7" s="16"/>
      <c r="AA7" s="16"/>
      <c r="AB7" s="16"/>
      <c r="AC7" s="16"/>
      <c r="AD7" s="16"/>
      <c r="AE7" s="32"/>
      <c r="AF7" s="32"/>
      <c r="AG7" s="32"/>
      <c r="AH7" s="32"/>
      <c r="AI7" s="32"/>
      <c r="AJ7" s="32"/>
      <c r="AK7" s="32"/>
      <c r="AL7" s="32"/>
      <c r="AM7" s="32"/>
      <c r="AN7" s="32"/>
      <c r="AO7" s="32"/>
      <c r="AP7" s="32"/>
      <c r="AQ7" s="32"/>
      <c r="AR7" s="32"/>
      <c r="AS7" s="32"/>
      <c r="AT7" s="32"/>
    </row>
    <row r="8" spans="1:47" x14ac:dyDescent="0.3">
      <c r="A8" s="4" t="s">
        <v>70</v>
      </c>
      <c r="B8" s="16"/>
      <c r="C8" s="16"/>
      <c r="D8" s="16"/>
      <c r="E8" s="16"/>
      <c r="F8" s="16"/>
      <c r="G8" s="16"/>
      <c r="H8" s="16"/>
      <c r="I8" s="16"/>
      <c r="J8" s="16"/>
      <c r="K8" s="16"/>
      <c r="L8" s="16"/>
      <c r="M8" s="16"/>
      <c r="N8" s="16"/>
      <c r="O8" s="16"/>
      <c r="P8" s="16"/>
      <c r="Q8" s="16"/>
      <c r="R8" s="16"/>
      <c r="S8" s="16"/>
      <c r="T8" s="16"/>
      <c r="U8" s="16"/>
      <c r="V8" s="12">
        <v>5200</v>
      </c>
      <c r="W8" s="12">
        <v>4340</v>
      </c>
      <c r="X8" s="12">
        <v>1930</v>
      </c>
      <c r="Y8" s="12">
        <v>2950</v>
      </c>
      <c r="Z8" s="12">
        <v>4800</v>
      </c>
      <c r="AA8" s="12">
        <v>3135</v>
      </c>
      <c r="AB8" s="12">
        <v>3220</v>
      </c>
      <c r="AC8" s="12">
        <v>3050</v>
      </c>
      <c r="AD8" s="12">
        <v>2700</v>
      </c>
      <c r="AE8" s="13">
        <v>2675</v>
      </c>
      <c r="AF8" s="13">
        <v>2720</v>
      </c>
      <c r="AG8" s="13">
        <v>2705</v>
      </c>
      <c r="AH8" s="13">
        <v>2627</v>
      </c>
      <c r="AI8" s="32">
        <v>2528</v>
      </c>
      <c r="AJ8" s="32">
        <v>2589</v>
      </c>
      <c r="AK8" s="32">
        <v>2434</v>
      </c>
      <c r="AL8" s="32">
        <v>2781</v>
      </c>
      <c r="AM8" s="32">
        <v>2452</v>
      </c>
      <c r="AN8" s="32">
        <v>2976</v>
      </c>
      <c r="AO8" s="32">
        <v>2987</v>
      </c>
      <c r="AP8" s="32">
        <v>2636</v>
      </c>
      <c r="AQ8" s="32">
        <v>2689</v>
      </c>
      <c r="AR8" s="32">
        <v>2300</v>
      </c>
      <c r="AS8" s="32">
        <v>2700</v>
      </c>
      <c r="AT8" s="32">
        <v>2600</v>
      </c>
      <c r="AU8" s="14"/>
    </row>
    <row r="9" spans="1:47" x14ac:dyDescent="0.3">
      <c r="A9" s="4" t="s">
        <v>71</v>
      </c>
      <c r="B9" s="16"/>
      <c r="C9" s="16"/>
      <c r="D9" s="16"/>
      <c r="E9" s="16"/>
      <c r="F9" s="16"/>
      <c r="G9" s="16"/>
      <c r="H9" s="16"/>
      <c r="I9" s="16"/>
      <c r="J9" s="16"/>
      <c r="K9" s="16"/>
      <c r="L9" s="16"/>
      <c r="M9" s="16"/>
      <c r="N9" s="16"/>
      <c r="O9" s="16"/>
      <c r="P9" s="16"/>
      <c r="Q9" s="16"/>
      <c r="R9" s="16"/>
      <c r="S9" s="16"/>
      <c r="T9" s="16"/>
      <c r="U9" s="16"/>
      <c r="V9" s="16"/>
      <c r="W9" s="16"/>
      <c r="X9" s="16"/>
      <c r="Y9" s="16"/>
      <c r="Z9" s="16"/>
      <c r="AA9" s="12">
        <v>1485</v>
      </c>
      <c r="AB9" s="12">
        <v>700</v>
      </c>
      <c r="AC9" s="12">
        <v>1490</v>
      </c>
      <c r="AD9" s="12">
        <v>960</v>
      </c>
      <c r="AE9" s="13">
        <v>960</v>
      </c>
      <c r="AF9" s="13">
        <v>1000</v>
      </c>
      <c r="AG9" s="13">
        <v>775</v>
      </c>
      <c r="AH9" s="13">
        <v>260</v>
      </c>
      <c r="AI9" s="32">
        <v>100</v>
      </c>
      <c r="AJ9" s="32"/>
      <c r="AK9" s="32"/>
      <c r="AL9" s="32"/>
      <c r="AM9" s="32"/>
      <c r="AN9" s="32"/>
      <c r="AO9" s="32"/>
      <c r="AP9" s="32"/>
      <c r="AQ9" s="32"/>
      <c r="AR9" s="32"/>
      <c r="AS9" s="32"/>
      <c r="AT9" s="32"/>
    </row>
    <row r="10" spans="1:47" x14ac:dyDescent="0.3">
      <c r="A10" s="4" t="s">
        <v>32</v>
      </c>
      <c r="B10" s="12">
        <v>170</v>
      </c>
      <c r="C10" s="12">
        <v>160</v>
      </c>
      <c r="D10" s="12">
        <v>160</v>
      </c>
      <c r="E10" s="12">
        <v>110</v>
      </c>
      <c r="F10" s="12">
        <v>190</v>
      </c>
      <c r="G10" s="12">
        <v>190</v>
      </c>
      <c r="H10" s="12">
        <v>190</v>
      </c>
      <c r="I10" s="12">
        <v>190</v>
      </c>
      <c r="J10" s="12">
        <v>370</v>
      </c>
      <c r="K10" s="12">
        <v>375</v>
      </c>
      <c r="L10" s="12">
        <v>370</v>
      </c>
      <c r="M10" s="12">
        <v>420</v>
      </c>
      <c r="N10" s="12">
        <v>450</v>
      </c>
      <c r="O10" s="12">
        <v>415</v>
      </c>
      <c r="P10" s="12">
        <v>410</v>
      </c>
      <c r="Q10" s="12">
        <v>470</v>
      </c>
      <c r="R10" s="12">
        <v>455</v>
      </c>
      <c r="S10" s="12">
        <v>545</v>
      </c>
      <c r="T10" s="12">
        <v>660</v>
      </c>
      <c r="U10" s="12">
        <v>630</v>
      </c>
      <c r="V10" s="12">
        <v>635</v>
      </c>
      <c r="W10" s="12">
        <v>850</v>
      </c>
      <c r="X10" s="12">
        <v>990</v>
      </c>
      <c r="Y10" s="12">
        <v>935</v>
      </c>
      <c r="Z10" s="12">
        <v>1035</v>
      </c>
      <c r="AA10" s="12">
        <v>910</v>
      </c>
      <c r="AB10" s="12">
        <v>985</v>
      </c>
      <c r="AC10" s="12">
        <v>990</v>
      </c>
      <c r="AD10" s="12">
        <v>910</v>
      </c>
      <c r="AE10" s="13">
        <v>755</v>
      </c>
      <c r="AF10" s="13">
        <v>590</v>
      </c>
      <c r="AG10" s="13">
        <v>900</v>
      </c>
      <c r="AH10" s="13">
        <v>811</v>
      </c>
      <c r="AI10" s="13">
        <v>824</v>
      </c>
      <c r="AJ10" s="13">
        <v>891</v>
      </c>
      <c r="AK10" s="13">
        <v>874</v>
      </c>
      <c r="AL10" s="13">
        <v>917</v>
      </c>
      <c r="AM10" s="13">
        <v>956</v>
      </c>
      <c r="AN10" s="13">
        <v>1035</v>
      </c>
      <c r="AO10" s="13">
        <v>1042</v>
      </c>
      <c r="AP10" s="13">
        <v>990</v>
      </c>
      <c r="AQ10" s="13">
        <v>908</v>
      </c>
      <c r="AR10" s="13">
        <v>832</v>
      </c>
      <c r="AS10" s="13">
        <v>863</v>
      </c>
      <c r="AT10" s="13">
        <v>901</v>
      </c>
    </row>
    <row r="11" spans="1:47" x14ac:dyDescent="0.3">
      <c r="A11" s="4" t="s">
        <v>33</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2">
        <v>125</v>
      </c>
      <c r="AB11" s="12">
        <v>135</v>
      </c>
      <c r="AC11" s="12">
        <v>135</v>
      </c>
      <c r="AD11" s="12">
        <v>140</v>
      </c>
      <c r="AE11" s="13">
        <v>180</v>
      </c>
      <c r="AF11" s="13">
        <v>220</v>
      </c>
      <c r="AG11" s="13">
        <v>265</v>
      </c>
      <c r="AH11" s="13">
        <v>266</v>
      </c>
      <c r="AI11" s="13">
        <v>322</v>
      </c>
      <c r="AJ11" s="13">
        <v>327</v>
      </c>
      <c r="AK11" s="13">
        <v>320</v>
      </c>
      <c r="AL11" s="13">
        <v>396</v>
      </c>
      <c r="AM11" s="13">
        <v>386</v>
      </c>
      <c r="AN11" s="13">
        <v>393</v>
      </c>
      <c r="AO11" s="13">
        <v>379</v>
      </c>
      <c r="AP11" s="13">
        <v>410</v>
      </c>
      <c r="AQ11" s="13">
        <v>392</v>
      </c>
      <c r="AR11" s="13">
        <v>409</v>
      </c>
      <c r="AS11" s="13">
        <v>427</v>
      </c>
      <c r="AT11" s="13">
        <v>432</v>
      </c>
    </row>
    <row r="12" spans="1:47" x14ac:dyDescent="0.3">
      <c r="A12" s="4" t="s">
        <v>34</v>
      </c>
      <c r="B12" s="12">
        <v>60</v>
      </c>
      <c r="C12" s="12">
        <v>70</v>
      </c>
      <c r="D12" s="12">
        <v>70</v>
      </c>
      <c r="E12" s="12">
        <v>80</v>
      </c>
      <c r="F12" s="12">
        <v>90</v>
      </c>
      <c r="G12" s="12">
        <v>90</v>
      </c>
      <c r="H12" s="12">
        <v>90</v>
      </c>
      <c r="I12" s="12">
        <v>90</v>
      </c>
      <c r="J12" s="12">
        <v>70</v>
      </c>
      <c r="K12" s="12">
        <v>60</v>
      </c>
      <c r="L12" s="12">
        <v>70</v>
      </c>
      <c r="M12" s="12">
        <v>70</v>
      </c>
      <c r="N12" s="12">
        <v>70</v>
      </c>
      <c r="O12" s="12">
        <v>70</v>
      </c>
      <c r="P12" s="12">
        <v>70</v>
      </c>
      <c r="Q12" s="12">
        <v>70</v>
      </c>
      <c r="R12" s="12">
        <v>95</v>
      </c>
      <c r="S12" s="12">
        <v>95</v>
      </c>
      <c r="T12" s="12">
        <v>120</v>
      </c>
      <c r="U12" s="12">
        <v>160</v>
      </c>
      <c r="V12" s="12">
        <v>105</v>
      </c>
      <c r="W12" s="12">
        <v>120</v>
      </c>
      <c r="X12" s="12">
        <v>170</v>
      </c>
      <c r="Y12" s="12">
        <v>245</v>
      </c>
      <c r="Z12" s="12">
        <v>265</v>
      </c>
      <c r="AA12" s="12">
        <v>145</v>
      </c>
      <c r="AB12" s="12">
        <v>135</v>
      </c>
      <c r="AC12" s="12">
        <v>150</v>
      </c>
      <c r="AD12" s="12">
        <v>170</v>
      </c>
      <c r="AE12" s="13">
        <v>160</v>
      </c>
      <c r="AF12" s="13">
        <v>185</v>
      </c>
      <c r="AG12" s="13">
        <v>155</v>
      </c>
      <c r="AH12" s="13">
        <v>162</v>
      </c>
      <c r="AI12" s="13">
        <v>152</v>
      </c>
      <c r="AJ12" s="13">
        <v>160</v>
      </c>
      <c r="AK12" s="13">
        <v>144</v>
      </c>
      <c r="AL12" s="13">
        <v>129</v>
      </c>
      <c r="AM12" s="13">
        <v>131</v>
      </c>
      <c r="AN12" s="13">
        <v>135</v>
      </c>
      <c r="AO12" s="13">
        <v>140</v>
      </c>
      <c r="AP12" s="13">
        <v>185</v>
      </c>
      <c r="AQ12" s="13">
        <v>212</v>
      </c>
      <c r="AR12" s="13">
        <v>209</v>
      </c>
      <c r="AS12" s="13">
        <v>210</v>
      </c>
      <c r="AT12" s="13">
        <v>216</v>
      </c>
    </row>
    <row r="13" spans="1:47" s="17" customFormat="1" x14ac:dyDescent="0.3">
      <c r="A13" s="17" t="s">
        <v>35</v>
      </c>
      <c r="B13" s="18">
        <f>SUM(B6:B12)</f>
        <v>2340</v>
      </c>
      <c r="C13" s="18">
        <f t="shared" ref="C13:AR13" si="1">SUM(C6:C12)</f>
        <v>2570</v>
      </c>
      <c r="D13" s="18">
        <f t="shared" si="1"/>
        <v>2600</v>
      </c>
      <c r="E13" s="18">
        <f t="shared" si="1"/>
        <v>2540</v>
      </c>
      <c r="F13" s="18">
        <f t="shared" si="1"/>
        <v>2960</v>
      </c>
      <c r="G13" s="18">
        <f t="shared" si="1"/>
        <v>2730</v>
      </c>
      <c r="H13" s="18">
        <f t="shared" si="1"/>
        <v>2920</v>
      </c>
      <c r="I13" s="18">
        <f t="shared" si="1"/>
        <v>3160</v>
      </c>
      <c r="J13" s="18">
        <f t="shared" si="1"/>
        <v>3315</v>
      </c>
      <c r="K13" s="18">
        <f t="shared" si="1"/>
        <v>3235</v>
      </c>
      <c r="L13" s="18">
        <f t="shared" si="1"/>
        <v>3540</v>
      </c>
      <c r="M13" s="18">
        <f t="shared" si="1"/>
        <v>3910</v>
      </c>
      <c r="N13" s="18">
        <f t="shared" si="1"/>
        <v>3880</v>
      </c>
      <c r="O13" s="18">
        <f t="shared" si="1"/>
        <v>4280</v>
      </c>
      <c r="P13" s="18">
        <f t="shared" si="1"/>
        <v>5280</v>
      </c>
      <c r="Q13" s="18">
        <f t="shared" si="1"/>
        <v>6340</v>
      </c>
      <c r="R13" s="18">
        <f t="shared" si="1"/>
        <v>7840</v>
      </c>
      <c r="S13" s="18">
        <f t="shared" si="1"/>
        <v>7250</v>
      </c>
      <c r="T13" s="18">
        <f t="shared" si="1"/>
        <v>8400</v>
      </c>
      <c r="U13" s="18">
        <f t="shared" si="1"/>
        <v>8060</v>
      </c>
      <c r="V13" s="18">
        <f t="shared" si="1"/>
        <v>7800</v>
      </c>
      <c r="W13" s="18">
        <f t="shared" si="1"/>
        <v>7320</v>
      </c>
      <c r="X13" s="18">
        <f t="shared" si="1"/>
        <v>5250</v>
      </c>
      <c r="Y13" s="18">
        <f t="shared" si="1"/>
        <v>6450</v>
      </c>
      <c r="Z13" s="18">
        <f t="shared" si="1"/>
        <v>8580</v>
      </c>
      <c r="AA13" s="18">
        <f t="shared" si="1"/>
        <v>8405</v>
      </c>
      <c r="AB13" s="18">
        <f t="shared" si="1"/>
        <v>7950</v>
      </c>
      <c r="AC13" s="18">
        <f t="shared" si="1"/>
        <v>8580</v>
      </c>
      <c r="AD13" s="18">
        <f t="shared" si="1"/>
        <v>7310</v>
      </c>
      <c r="AE13" s="19">
        <f t="shared" si="1"/>
        <v>7100</v>
      </c>
      <c r="AF13" s="19">
        <f t="shared" si="1"/>
        <v>7355</v>
      </c>
      <c r="AG13" s="19">
        <f t="shared" si="1"/>
        <v>7360</v>
      </c>
      <c r="AH13" s="19">
        <f t="shared" si="1"/>
        <v>6485</v>
      </c>
      <c r="AI13" s="19">
        <f t="shared" si="1"/>
        <v>6391</v>
      </c>
      <c r="AJ13" s="19">
        <f t="shared" si="1"/>
        <v>6093</v>
      </c>
      <c r="AK13" s="19">
        <f t="shared" si="1"/>
        <v>6455</v>
      </c>
      <c r="AL13" s="19">
        <f t="shared" si="1"/>
        <v>6793</v>
      </c>
      <c r="AM13" s="19">
        <f t="shared" si="1"/>
        <v>6472</v>
      </c>
      <c r="AN13" s="19">
        <f t="shared" si="1"/>
        <v>7082</v>
      </c>
      <c r="AO13" s="19">
        <f t="shared" si="1"/>
        <v>7119</v>
      </c>
      <c r="AP13" s="19">
        <f t="shared" si="1"/>
        <v>6196</v>
      </c>
      <c r="AQ13" s="19">
        <f t="shared" si="1"/>
        <v>6846</v>
      </c>
      <c r="AR13" s="19">
        <f t="shared" si="1"/>
        <v>6026</v>
      </c>
      <c r="AS13" s="19">
        <f t="shared" ref="AS13:AT13" si="2">SUM(AS6:AS12)</f>
        <v>6547</v>
      </c>
      <c r="AT13" s="19">
        <f t="shared" si="2"/>
        <v>6454</v>
      </c>
      <c r="AU13" s="20"/>
    </row>
    <row r="14" spans="1:47" x14ac:dyDescent="0.3">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3"/>
      <c r="AF14" s="13"/>
      <c r="AG14" s="13"/>
      <c r="AH14" s="13"/>
      <c r="AI14" s="13"/>
      <c r="AJ14" s="13"/>
      <c r="AK14" s="13"/>
      <c r="AL14" s="13"/>
      <c r="AM14" s="13"/>
      <c r="AN14" s="13"/>
      <c r="AO14" s="13"/>
      <c r="AP14" s="13"/>
      <c r="AQ14" s="13"/>
      <c r="AR14" s="13"/>
      <c r="AS14" s="13"/>
      <c r="AT14" s="13"/>
    </row>
    <row r="15" spans="1:47" x14ac:dyDescent="0.3">
      <c r="A15" s="1" t="s">
        <v>93</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3"/>
      <c r="AF15" s="13"/>
      <c r="AG15" s="13"/>
      <c r="AH15" s="13"/>
      <c r="AI15" s="13"/>
      <c r="AJ15" s="13"/>
      <c r="AK15" s="13"/>
      <c r="AL15" s="13"/>
      <c r="AM15" s="13"/>
      <c r="AN15" s="13"/>
      <c r="AO15" s="13"/>
      <c r="AP15" s="13"/>
      <c r="AQ15" s="13"/>
      <c r="AR15" s="13"/>
      <c r="AS15" s="13"/>
      <c r="AT15" s="13"/>
    </row>
    <row r="16" spans="1:47" x14ac:dyDescent="0.3">
      <c r="A16" s="4" t="s">
        <v>94</v>
      </c>
      <c r="B16" s="12">
        <v>0</v>
      </c>
      <c r="C16" s="12">
        <v>0</v>
      </c>
      <c r="D16" s="12">
        <v>0</v>
      </c>
      <c r="E16" s="12">
        <v>0</v>
      </c>
      <c r="F16" s="12">
        <v>20</v>
      </c>
      <c r="G16" s="12">
        <v>30</v>
      </c>
      <c r="H16" s="12">
        <v>40</v>
      </c>
      <c r="I16" s="12">
        <v>50</v>
      </c>
      <c r="J16" s="12">
        <v>65</v>
      </c>
      <c r="K16" s="12">
        <v>70</v>
      </c>
      <c r="L16" s="12">
        <v>85</v>
      </c>
      <c r="M16" s="12">
        <v>85</v>
      </c>
      <c r="N16" s="12">
        <v>95</v>
      </c>
      <c r="O16" s="12">
        <v>100</v>
      </c>
      <c r="P16" s="12">
        <v>105</v>
      </c>
      <c r="Q16" s="12">
        <v>110</v>
      </c>
      <c r="R16" s="12">
        <v>145</v>
      </c>
      <c r="S16" s="12">
        <v>160</v>
      </c>
      <c r="T16" s="12">
        <v>175</v>
      </c>
      <c r="U16" s="12">
        <v>195</v>
      </c>
      <c r="V16" s="12">
        <v>230</v>
      </c>
      <c r="W16" s="12">
        <v>280</v>
      </c>
      <c r="X16" s="12">
        <v>370</v>
      </c>
      <c r="Y16" s="12">
        <v>410</v>
      </c>
      <c r="Z16" s="12">
        <v>530</v>
      </c>
      <c r="AA16" s="12">
        <v>625</v>
      </c>
      <c r="AB16" s="12">
        <v>805</v>
      </c>
      <c r="AC16" s="12">
        <v>1015</v>
      </c>
      <c r="AD16" s="12">
        <v>1140</v>
      </c>
      <c r="AE16" s="13">
        <v>965</v>
      </c>
      <c r="AF16" s="13">
        <v>1310</v>
      </c>
      <c r="AG16" s="13">
        <v>1695</v>
      </c>
      <c r="AH16" s="13">
        <v>1675</v>
      </c>
      <c r="AI16" s="13">
        <v>1837</v>
      </c>
      <c r="AJ16" s="13">
        <v>2077</v>
      </c>
      <c r="AK16" s="13">
        <v>1952</v>
      </c>
      <c r="AL16" s="13">
        <v>1986</v>
      </c>
      <c r="AM16" s="13">
        <v>2357</v>
      </c>
      <c r="AN16" s="13">
        <v>2624</v>
      </c>
      <c r="AO16" s="13">
        <v>2916</v>
      </c>
      <c r="AP16" s="13">
        <v>2691</v>
      </c>
      <c r="AQ16" s="13">
        <v>2886</v>
      </c>
      <c r="AR16" s="13">
        <v>2728</v>
      </c>
      <c r="AS16" s="13">
        <v>2334</v>
      </c>
      <c r="AT16" s="13">
        <v>2450</v>
      </c>
    </row>
    <row r="17" spans="1:46" x14ac:dyDescent="0.3">
      <c r="A17" s="4" t="s">
        <v>95</v>
      </c>
      <c r="B17" s="12">
        <v>0</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305</v>
      </c>
      <c r="AB17" s="12">
        <v>290</v>
      </c>
      <c r="AC17" s="12">
        <v>315</v>
      </c>
      <c r="AD17" s="12">
        <v>345</v>
      </c>
      <c r="AE17" s="13">
        <v>395</v>
      </c>
      <c r="AF17" s="13">
        <v>440</v>
      </c>
      <c r="AG17" s="13">
        <v>480</v>
      </c>
      <c r="AH17" s="13">
        <v>443</v>
      </c>
      <c r="AI17" s="13">
        <v>463</v>
      </c>
      <c r="AJ17" s="13">
        <v>474</v>
      </c>
      <c r="AK17" s="13">
        <v>475</v>
      </c>
      <c r="AL17" s="13">
        <v>481</v>
      </c>
      <c r="AM17" s="13">
        <v>479</v>
      </c>
      <c r="AN17" s="13">
        <v>475</v>
      </c>
      <c r="AO17" s="13">
        <v>477</v>
      </c>
      <c r="AP17" s="13">
        <v>428</v>
      </c>
      <c r="AQ17" s="13">
        <v>443</v>
      </c>
      <c r="AR17" s="13">
        <v>455</v>
      </c>
      <c r="AS17" s="13">
        <v>463</v>
      </c>
      <c r="AT17" s="13">
        <v>460</v>
      </c>
    </row>
    <row r="18" spans="1:46" x14ac:dyDescent="0.3">
      <c r="A18" s="4" t="s">
        <v>50</v>
      </c>
      <c r="B18" s="12">
        <v>0</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60</v>
      </c>
      <c r="AB18" s="12">
        <v>135</v>
      </c>
      <c r="AC18" s="12">
        <v>235</v>
      </c>
      <c r="AD18" s="12">
        <v>130</v>
      </c>
      <c r="AE18" s="13">
        <v>70</v>
      </c>
      <c r="AF18" s="13">
        <v>100</v>
      </c>
      <c r="AG18" s="13">
        <v>210</v>
      </c>
      <c r="AH18" s="13">
        <v>194</v>
      </c>
      <c r="AI18" s="13">
        <v>157</v>
      </c>
      <c r="AJ18" s="13">
        <v>89</v>
      </c>
      <c r="AK18" s="13">
        <v>46</v>
      </c>
      <c r="AL18" s="13">
        <v>21</v>
      </c>
      <c r="AM18" s="13">
        <v>21</v>
      </c>
      <c r="AN18" s="13">
        <v>12</v>
      </c>
      <c r="AO18" s="13">
        <v>12</v>
      </c>
      <c r="AP18" s="13">
        <v>8</v>
      </c>
      <c r="AQ18" s="13">
        <v>9</v>
      </c>
      <c r="AR18" s="13">
        <v>10</v>
      </c>
      <c r="AS18" s="13">
        <v>10</v>
      </c>
      <c r="AT18" s="13">
        <v>9</v>
      </c>
    </row>
    <row r="19" spans="1:46" s="33" customFormat="1" x14ac:dyDescent="0.3">
      <c r="A19" s="17" t="s">
        <v>96</v>
      </c>
      <c r="B19" s="18">
        <f>SUM(B16:B18)</f>
        <v>0</v>
      </c>
      <c r="C19" s="18">
        <f t="shared" ref="C19:AT19" si="3">SUM(C16:C18)</f>
        <v>0</v>
      </c>
      <c r="D19" s="18">
        <f t="shared" si="3"/>
        <v>0</v>
      </c>
      <c r="E19" s="18">
        <f t="shared" si="3"/>
        <v>0</v>
      </c>
      <c r="F19" s="18">
        <f t="shared" si="3"/>
        <v>20</v>
      </c>
      <c r="G19" s="18">
        <f t="shared" si="3"/>
        <v>30</v>
      </c>
      <c r="H19" s="18">
        <f t="shared" si="3"/>
        <v>40</v>
      </c>
      <c r="I19" s="18">
        <f t="shared" si="3"/>
        <v>50</v>
      </c>
      <c r="J19" s="18">
        <f t="shared" si="3"/>
        <v>65</v>
      </c>
      <c r="K19" s="18">
        <f t="shared" si="3"/>
        <v>70</v>
      </c>
      <c r="L19" s="18">
        <f t="shared" si="3"/>
        <v>85</v>
      </c>
      <c r="M19" s="18">
        <f t="shared" si="3"/>
        <v>85</v>
      </c>
      <c r="N19" s="18">
        <f t="shared" si="3"/>
        <v>95</v>
      </c>
      <c r="O19" s="18">
        <f t="shared" si="3"/>
        <v>100</v>
      </c>
      <c r="P19" s="18">
        <f t="shared" si="3"/>
        <v>105</v>
      </c>
      <c r="Q19" s="18">
        <f t="shared" si="3"/>
        <v>110</v>
      </c>
      <c r="R19" s="18">
        <f t="shared" si="3"/>
        <v>145</v>
      </c>
      <c r="S19" s="18">
        <f t="shared" si="3"/>
        <v>160</v>
      </c>
      <c r="T19" s="18">
        <f t="shared" si="3"/>
        <v>175</v>
      </c>
      <c r="U19" s="18">
        <f t="shared" si="3"/>
        <v>195</v>
      </c>
      <c r="V19" s="18">
        <f t="shared" si="3"/>
        <v>230</v>
      </c>
      <c r="W19" s="18">
        <f t="shared" si="3"/>
        <v>280</v>
      </c>
      <c r="X19" s="18">
        <f t="shared" si="3"/>
        <v>370</v>
      </c>
      <c r="Y19" s="18">
        <f t="shared" si="3"/>
        <v>410</v>
      </c>
      <c r="Z19" s="18">
        <f t="shared" si="3"/>
        <v>530</v>
      </c>
      <c r="AA19" s="18">
        <f t="shared" si="3"/>
        <v>990</v>
      </c>
      <c r="AB19" s="18">
        <f t="shared" si="3"/>
        <v>1230</v>
      </c>
      <c r="AC19" s="18">
        <f t="shared" si="3"/>
        <v>1565</v>
      </c>
      <c r="AD19" s="18">
        <f t="shared" si="3"/>
        <v>1615</v>
      </c>
      <c r="AE19" s="19">
        <f t="shared" si="3"/>
        <v>1430</v>
      </c>
      <c r="AF19" s="19">
        <f t="shared" si="3"/>
        <v>1850</v>
      </c>
      <c r="AG19" s="19">
        <f t="shared" si="3"/>
        <v>2385</v>
      </c>
      <c r="AH19" s="19">
        <f t="shared" si="3"/>
        <v>2312</v>
      </c>
      <c r="AI19" s="19">
        <f t="shared" si="3"/>
        <v>2457</v>
      </c>
      <c r="AJ19" s="19">
        <f t="shared" si="3"/>
        <v>2640</v>
      </c>
      <c r="AK19" s="19">
        <f t="shared" si="3"/>
        <v>2473</v>
      </c>
      <c r="AL19" s="19">
        <f t="shared" si="3"/>
        <v>2488</v>
      </c>
      <c r="AM19" s="19">
        <f t="shared" si="3"/>
        <v>2857</v>
      </c>
      <c r="AN19" s="19">
        <f t="shared" si="3"/>
        <v>3111</v>
      </c>
      <c r="AO19" s="19">
        <f t="shared" si="3"/>
        <v>3405</v>
      </c>
      <c r="AP19" s="19">
        <f t="shared" si="3"/>
        <v>3127</v>
      </c>
      <c r="AQ19" s="19">
        <f t="shared" si="3"/>
        <v>3338</v>
      </c>
      <c r="AR19" s="19">
        <f t="shared" si="3"/>
        <v>3193</v>
      </c>
      <c r="AS19" s="19">
        <f t="shared" si="3"/>
        <v>2807</v>
      </c>
      <c r="AT19" s="19">
        <f t="shared" si="3"/>
        <v>2919</v>
      </c>
    </row>
    <row r="20" spans="1:46" x14ac:dyDescent="0.3">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3"/>
      <c r="AF20" s="13"/>
      <c r="AG20" s="13"/>
      <c r="AH20" s="13"/>
      <c r="AI20" s="13"/>
      <c r="AJ20" s="13"/>
      <c r="AK20" s="13"/>
      <c r="AL20" s="13"/>
      <c r="AM20" s="13"/>
      <c r="AN20" s="13"/>
      <c r="AO20" s="13"/>
      <c r="AP20" s="13"/>
      <c r="AQ20" s="13"/>
      <c r="AR20" s="13"/>
      <c r="AS20" s="13"/>
      <c r="AT20" s="13"/>
    </row>
    <row r="21" spans="1:46" x14ac:dyDescent="0.3">
      <c r="A21" s="1" t="s">
        <v>97</v>
      </c>
      <c r="B21" s="22">
        <f t="shared" ref="B21:AT21" si="4">B19+B13</f>
        <v>2340</v>
      </c>
      <c r="C21" s="22">
        <f t="shared" si="4"/>
        <v>2570</v>
      </c>
      <c r="D21" s="22">
        <f t="shared" si="4"/>
        <v>2600</v>
      </c>
      <c r="E21" s="22">
        <f t="shared" si="4"/>
        <v>2540</v>
      </c>
      <c r="F21" s="22">
        <f t="shared" si="4"/>
        <v>2980</v>
      </c>
      <c r="G21" s="22">
        <f t="shared" si="4"/>
        <v>2760</v>
      </c>
      <c r="H21" s="22">
        <f t="shared" si="4"/>
        <v>2960</v>
      </c>
      <c r="I21" s="22">
        <f t="shared" si="4"/>
        <v>3210</v>
      </c>
      <c r="J21" s="22">
        <f t="shared" si="4"/>
        <v>3380</v>
      </c>
      <c r="K21" s="22">
        <f t="shared" si="4"/>
        <v>3305</v>
      </c>
      <c r="L21" s="22">
        <f t="shared" si="4"/>
        <v>3625</v>
      </c>
      <c r="M21" s="22">
        <f t="shared" si="4"/>
        <v>3995</v>
      </c>
      <c r="N21" s="22">
        <f t="shared" si="4"/>
        <v>3975</v>
      </c>
      <c r="O21" s="22">
        <f t="shared" si="4"/>
        <v>4380</v>
      </c>
      <c r="P21" s="22">
        <f t="shared" si="4"/>
        <v>5385</v>
      </c>
      <c r="Q21" s="22">
        <f t="shared" si="4"/>
        <v>6450</v>
      </c>
      <c r="R21" s="22">
        <f t="shared" si="4"/>
        <v>7985</v>
      </c>
      <c r="S21" s="22">
        <f t="shared" si="4"/>
        <v>7410</v>
      </c>
      <c r="T21" s="22">
        <f t="shared" si="4"/>
        <v>8575</v>
      </c>
      <c r="U21" s="22">
        <f t="shared" si="4"/>
        <v>8255</v>
      </c>
      <c r="V21" s="22">
        <f t="shared" si="4"/>
        <v>8030</v>
      </c>
      <c r="W21" s="22">
        <f t="shared" si="4"/>
        <v>7600</v>
      </c>
      <c r="X21" s="22">
        <f t="shared" si="4"/>
        <v>5620</v>
      </c>
      <c r="Y21" s="22">
        <f t="shared" si="4"/>
        <v>6860</v>
      </c>
      <c r="Z21" s="22">
        <f t="shared" si="4"/>
        <v>9110</v>
      </c>
      <c r="AA21" s="22">
        <f t="shared" si="4"/>
        <v>9395</v>
      </c>
      <c r="AB21" s="22">
        <f t="shared" si="4"/>
        <v>9180</v>
      </c>
      <c r="AC21" s="22">
        <f t="shared" si="4"/>
        <v>10145</v>
      </c>
      <c r="AD21" s="22">
        <f t="shared" si="4"/>
        <v>8925</v>
      </c>
      <c r="AE21" s="23">
        <f t="shared" si="4"/>
        <v>8530</v>
      </c>
      <c r="AF21" s="23">
        <f t="shared" si="4"/>
        <v>9205</v>
      </c>
      <c r="AG21" s="23">
        <f t="shared" si="4"/>
        <v>9745</v>
      </c>
      <c r="AH21" s="23">
        <f t="shared" si="4"/>
        <v>8797</v>
      </c>
      <c r="AI21" s="23">
        <f t="shared" si="4"/>
        <v>8848</v>
      </c>
      <c r="AJ21" s="23">
        <f t="shared" si="4"/>
        <v>8733</v>
      </c>
      <c r="AK21" s="23">
        <f t="shared" si="4"/>
        <v>8928</v>
      </c>
      <c r="AL21" s="23">
        <f t="shared" si="4"/>
        <v>9281</v>
      </c>
      <c r="AM21" s="23">
        <f t="shared" si="4"/>
        <v>9329</v>
      </c>
      <c r="AN21" s="23">
        <f t="shared" si="4"/>
        <v>10193</v>
      </c>
      <c r="AO21" s="23">
        <f t="shared" si="4"/>
        <v>10524</v>
      </c>
      <c r="AP21" s="23">
        <f t="shared" si="4"/>
        <v>9323</v>
      </c>
      <c r="AQ21" s="23">
        <f t="shared" si="4"/>
        <v>10184</v>
      </c>
      <c r="AR21" s="23">
        <f t="shared" si="4"/>
        <v>9219</v>
      </c>
      <c r="AS21" s="23">
        <f t="shared" si="4"/>
        <v>9354</v>
      </c>
      <c r="AT21" s="23">
        <f t="shared" si="4"/>
        <v>9373</v>
      </c>
    </row>
    <row r="22" spans="1:46" x14ac:dyDescent="0.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3"/>
      <c r="AF22" s="13"/>
      <c r="AG22" s="13"/>
      <c r="AH22" s="13"/>
      <c r="AI22" s="13"/>
      <c r="AJ22" s="13"/>
      <c r="AK22" s="13"/>
      <c r="AL22" s="13"/>
      <c r="AM22" s="13"/>
      <c r="AN22" s="13"/>
      <c r="AO22" s="13"/>
      <c r="AP22" s="13"/>
      <c r="AQ22" s="13"/>
      <c r="AR22" s="13"/>
      <c r="AS22" s="13"/>
      <c r="AT22" s="13"/>
    </row>
    <row r="23" spans="1:46" x14ac:dyDescent="0.3">
      <c r="A23" s="1" t="s">
        <v>36</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3"/>
      <c r="AF23" s="13"/>
      <c r="AG23" s="13"/>
      <c r="AH23" s="13"/>
      <c r="AI23" s="13"/>
      <c r="AJ23" s="13"/>
      <c r="AK23" s="13"/>
      <c r="AL23" s="13"/>
      <c r="AM23" s="13"/>
      <c r="AN23" s="13"/>
      <c r="AO23" s="13"/>
      <c r="AP23" s="13"/>
      <c r="AQ23" s="13"/>
      <c r="AR23" s="13"/>
      <c r="AS23" s="13"/>
      <c r="AT23" s="13"/>
    </row>
    <row r="24" spans="1:46" x14ac:dyDescent="0.3">
      <c r="A24" s="4" t="s">
        <v>37</v>
      </c>
      <c r="B24" s="12">
        <f>B47+B58+B69+B80+B91</f>
        <v>300</v>
      </c>
      <c r="C24" s="12">
        <f t="shared" ref="C24:AR31" si="5">C47+C58+C69+C80+C91</f>
        <v>270</v>
      </c>
      <c r="D24" s="12">
        <f t="shared" si="5"/>
        <v>290</v>
      </c>
      <c r="E24" s="12">
        <f t="shared" si="5"/>
        <v>300</v>
      </c>
      <c r="F24" s="12">
        <f t="shared" si="5"/>
        <v>340</v>
      </c>
      <c r="G24" s="12">
        <f t="shared" si="5"/>
        <v>320</v>
      </c>
      <c r="H24" s="12">
        <f t="shared" si="5"/>
        <v>265</v>
      </c>
      <c r="I24" s="12">
        <f t="shared" si="5"/>
        <v>270</v>
      </c>
      <c r="J24" s="12">
        <f t="shared" si="5"/>
        <v>260</v>
      </c>
      <c r="K24" s="12">
        <f t="shared" si="5"/>
        <v>265</v>
      </c>
      <c r="L24" s="12">
        <f t="shared" si="5"/>
        <v>315</v>
      </c>
      <c r="M24" s="12">
        <f t="shared" si="5"/>
        <v>355</v>
      </c>
      <c r="N24" s="12">
        <f t="shared" si="5"/>
        <v>490</v>
      </c>
      <c r="O24" s="12">
        <f t="shared" si="5"/>
        <v>705</v>
      </c>
      <c r="P24" s="12">
        <f t="shared" si="5"/>
        <v>975</v>
      </c>
      <c r="Q24" s="12">
        <f t="shared" si="5"/>
        <v>1800</v>
      </c>
      <c r="R24" s="12">
        <f t="shared" si="5"/>
        <v>2360</v>
      </c>
      <c r="S24" s="12">
        <f t="shared" si="5"/>
        <v>3200</v>
      </c>
      <c r="T24" s="12">
        <f t="shared" si="5"/>
        <v>4890</v>
      </c>
      <c r="U24" s="12">
        <f t="shared" si="5"/>
        <v>5880</v>
      </c>
      <c r="V24" s="12">
        <f t="shared" si="5"/>
        <v>5640</v>
      </c>
      <c r="W24" s="12">
        <f t="shared" si="5"/>
        <v>5090</v>
      </c>
      <c r="X24" s="12">
        <f t="shared" si="5"/>
        <v>3050</v>
      </c>
      <c r="Y24" s="12">
        <f t="shared" si="5"/>
        <v>3450</v>
      </c>
      <c r="Z24" s="12">
        <f t="shared" si="5"/>
        <v>3790</v>
      </c>
      <c r="AA24" s="12">
        <f t="shared" si="5"/>
        <v>3865</v>
      </c>
      <c r="AB24" s="12">
        <f t="shared" si="5"/>
        <v>4015</v>
      </c>
      <c r="AC24" s="12">
        <f t="shared" si="5"/>
        <v>4545</v>
      </c>
      <c r="AD24" s="12">
        <f t="shared" si="5"/>
        <v>4465</v>
      </c>
      <c r="AE24" s="13">
        <f t="shared" si="5"/>
        <v>4050</v>
      </c>
      <c r="AF24" s="13">
        <f t="shared" si="5"/>
        <v>5580</v>
      </c>
      <c r="AG24" s="13">
        <f t="shared" si="5"/>
        <v>6155</v>
      </c>
      <c r="AH24" s="13">
        <f t="shared" si="5"/>
        <v>6673</v>
      </c>
      <c r="AI24" s="13">
        <f t="shared" si="5"/>
        <v>7046</v>
      </c>
      <c r="AJ24" s="13">
        <f t="shared" si="5"/>
        <v>7487</v>
      </c>
      <c r="AK24" s="13">
        <f t="shared" si="5"/>
        <v>7657</v>
      </c>
      <c r="AL24" s="13">
        <f t="shared" si="5"/>
        <v>8019</v>
      </c>
      <c r="AM24" s="13">
        <f t="shared" si="5"/>
        <v>8423</v>
      </c>
      <c r="AN24" s="13">
        <f t="shared" si="5"/>
        <v>8837</v>
      </c>
      <c r="AO24" s="13">
        <f t="shared" si="5"/>
        <v>9675</v>
      </c>
      <c r="AP24" s="13">
        <f t="shared" si="5"/>
        <v>8570</v>
      </c>
      <c r="AQ24" s="13">
        <f t="shared" si="5"/>
        <v>8501</v>
      </c>
      <c r="AR24" s="13">
        <f t="shared" si="5"/>
        <v>8460</v>
      </c>
      <c r="AS24" s="13">
        <f t="shared" ref="AS24:AT24" si="6">AS47+AS58+AS69+AS80+AS91</f>
        <v>8745</v>
      </c>
      <c r="AT24" s="13">
        <f t="shared" si="6"/>
        <v>8145</v>
      </c>
    </row>
    <row r="25" spans="1:46" x14ac:dyDescent="0.3">
      <c r="A25" s="4" t="s">
        <v>72</v>
      </c>
      <c r="B25" s="34">
        <f t="shared" ref="B25:AN30" si="7">B48+B59+B70+B81+B92</f>
        <v>0</v>
      </c>
      <c r="C25" s="34">
        <f t="shared" si="7"/>
        <v>0</v>
      </c>
      <c r="D25" s="34">
        <f t="shared" si="7"/>
        <v>0</v>
      </c>
      <c r="E25" s="34">
        <f t="shared" si="7"/>
        <v>0</v>
      </c>
      <c r="F25" s="34">
        <f t="shared" si="7"/>
        <v>0</v>
      </c>
      <c r="G25" s="34">
        <f t="shared" si="7"/>
        <v>0</v>
      </c>
      <c r="H25" s="12">
        <f t="shared" si="7"/>
        <v>155</v>
      </c>
      <c r="I25" s="12">
        <f t="shared" si="7"/>
        <v>170</v>
      </c>
      <c r="J25" s="12">
        <f t="shared" si="7"/>
        <v>175</v>
      </c>
      <c r="K25" s="12">
        <f t="shared" si="7"/>
        <v>185</v>
      </c>
      <c r="L25" s="12">
        <f t="shared" si="7"/>
        <v>215</v>
      </c>
      <c r="M25" s="12">
        <f t="shared" si="7"/>
        <v>225</v>
      </c>
      <c r="N25" s="12">
        <f t="shared" si="7"/>
        <v>205</v>
      </c>
      <c r="O25" s="12">
        <f t="shared" si="7"/>
        <v>190</v>
      </c>
      <c r="P25" s="12">
        <f t="shared" si="7"/>
        <v>185</v>
      </c>
      <c r="Q25" s="12">
        <f t="shared" si="7"/>
        <v>210</v>
      </c>
      <c r="R25" s="12">
        <f t="shared" si="7"/>
        <v>240</v>
      </c>
      <c r="S25" s="12">
        <f t="shared" si="7"/>
        <v>240</v>
      </c>
      <c r="T25" s="12">
        <f t="shared" si="7"/>
        <v>230</v>
      </c>
      <c r="U25" s="12">
        <f t="shared" si="7"/>
        <v>240</v>
      </c>
      <c r="V25" s="12">
        <f t="shared" si="7"/>
        <v>255</v>
      </c>
      <c r="W25" s="12">
        <f t="shared" si="7"/>
        <v>250</v>
      </c>
      <c r="X25" s="12">
        <f t="shared" si="7"/>
        <v>255</v>
      </c>
      <c r="Y25" s="12">
        <f t="shared" si="7"/>
        <v>265</v>
      </c>
      <c r="Z25" s="12">
        <f t="shared" si="7"/>
        <v>310</v>
      </c>
      <c r="AA25" s="12">
        <f t="shared" si="7"/>
        <v>415</v>
      </c>
      <c r="AB25" s="12">
        <f t="shared" si="7"/>
        <v>440</v>
      </c>
      <c r="AC25" s="12">
        <f t="shared" si="7"/>
        <v>375</v>
      </c>
      <c r="AD25" s="12">
        <f t="shared" si="7"/>
        <v>350</v>
      </c>
      <c r="AE25" s="13">
        <f t="shared" si="7"/>
        <v>325</v>
      </c>
      <c r="AF25" s="13">
        <f t="shared" si="7"/>
        <v>370</v>
      </c>
      <c r="AG25" s="13">
        <f t="shared" si="7"/>
        <v>440</v>
      </c>
      <c r="AH25" s="13">
        <f t="shared" si="7"/>
        <v>524</v>
      </c>
      <c r="AI25" s="13">
        <f t="shared" si="7"/>
        <v>378</v>
      </c>
      <c r="AJ25" s="13">
        <f t="shared" si="7"/>
        <v>313</v>
      </c>
      <c r="AK25" s="13">
        <f t="shared" si="7"/>
        <v>449</v>
      </c>
      <c r="AL25" s="13">
        <f t="shared" si="7"/>
        <v>419</v>
      </c>
      <c r="AM25" s="13">
        <f t="shared" si="7"/>
        <v>435</v>
      </c>
      <c r="AN25" s="13">
        <f t="shared" si="7"/>
        <v>605</v>
      </c>
      <c r="AO25" s="13">
        <f t="shared" si="5"/>
        <v>530</v>
      </c>
      <c r="AP25" s="13">
        <f t="shared" si="5"/>
        <v>498</v>
      </c>
      <c r="AQ25" s="13">
        <f t="shared" si="5"/>
        <v>593</v>
      </c>
      <c r="AR25" s="13">
        <f t="shared" si="5"/>
        <v>599</v>
      </c>
      <c r="AS25" s="13">
        <f t="shared" ref="AS25:AT25" si="8">AS48+AS59+AS70+AS81+AS92</f>
        <v>543</v>
      </c>
      <c r="AT25" s="13">
        <f t="shared" si="8"/>
        <v>535</v>
      </c>
    </row>
    <row r="26" spans="1:46" x14ac:dyDescent="0.3">
      <c r="A26" s="4" t="s">
        <v>73</v>
      </c>
      <c r="B26" s="12">
        <f t="shared" si="7"/>
        <v>520</v>
      </c>
      <c r="C26" s="12">
        <f t="shared" si="7"/>
        <v>480</v>
      </c>
      <c r="D26" s="12">
        <f t="shared" si="7"/>
        <v>590</v>
      </c>
      <c r="E26" s="12">
        <f t="shared" si="7"/>
        <v>820</v>
      </c>
      <c r="F26" s="12">
        <f t="shared" si="7"/>
        <v>910</v>
      </c>
      <c r="G26" s="12">
        <f t="shared" si="7"/>
        <v>870</v>
      </c>
      <c r="H26" s="12">
        <f t="shared" si="7"/>
        <v>925</v>
      </c>
      <c r="I26" s="12">
        <f t="shared" si="7"/>
        <v>955</v>
      </c>
      <c r="J26" s="12">
        <f t="shared" si="7"/>
        <v>995</v>
      </c>
      <c r="K26" s="12">
        <f t="shared" si="7"/>
        <v>995</v>
      </c>
      <c r="L26" s="12">
        <f t="shared" si="7"/>
        <v>1020</v>
      </c>
      <c r="M26" s="12">
        <f t="shared" si="7"/>
        <v>1165</v>
      </c>
      <c r="N26" s="12">
        <f t="shared" si="7"/>
        <v>1195</v>
      </c>
      <c r="O26" s="12">
        <f t="shared" si="7"/>
        <v>1210</v>
      </c>
      <c r="P26" s="12">
        <f t="shared" si="7"/>
        <v>1265</v>
      </c>
      <c r="Q26" s="12">
        <f t="shared" si="7"/>
        <v>1290</v>
      </c>
      <c r="R26" s="12">
        <f t="shared" si="7"/>
        <v>1320</v>
      </c>
      <c r="S26" s="12">
        <f t="shared" si="7"/>
        <v>1350</v>
      </c>
      <c r="T26" s="12">
        <f t="shared" si="7"/>
        <v>1230</v>
      </c>
      <c r="U26" s="12">
        <f t="shared" si="7"/>
        <v>1110</v>
      </c>
      <c r="V26" s="12">
        <f t="shared" si="7"/>
        <v>820</v>
      </c>
      <c r="W26" s="12">
        <f t="shared" si="7"/>
        <v>725</v>
      </c>
      <c r="X26" s="12">
        <f t="shared" si="7"/>
        <v>785</v>
      </c>
      <c r="Y26" s="12">
        <f t="shared" si="7"/>
        <v>825</v>
      </c>
      <c r="Z26" s="12">
        <f t="shared" si="7"/>
        <v>850</v>
      </c>
      <c r="AA26" s="12">
        <f t="shared" si="7"/>
        <v>815</v>
      </c>
      <c r="AB26" s="12">
        <f t="shared" si="7"/>
        <v>620</v>
      </c>
      <c r="AC26" s="12">
        <f t="shared" si="7"/>
        <v>630</v>
      </c>
      <c r="AD26" s="12">
        <f t="shared" si="7"/>
        <v>625</v>
      </c>
      <c r="AE26" s="13">
        <f t="shared" si="7"/>
        <v>635</v>
      </c>
      <c r="AF26" s="13">
        <f t="shared" si="7"/>
        <v>595</v>
      </c>
      <c r="AG26" s="13">
        <f t="shared" si="7"/>
        <v>540</v>
      </c>
      <c r="AH26" s="13">
        <f t="shared" si="7"/>
        <v>510</v>
      </c>
      <c r="AI26" s="13">
        <f t="shared" si="7"/>
        <v>461</v>
      </c>
      <c r="AJ26" s="13">
        <f t="shared" si="7"/>
        <v>469</v>
      </c>
      <c r="AK26" s="13">
        <f t="shared" si="7"/>
        <v>474</v>
      </c>
      <c r="AL26" s="13">
        <f t="shared" si="7"/>
        <v>435</v>
      </c>
      <c r="AM26" s="13">
        <f t="shared" si="7"/>
        <v>398</v>
      </c>
      <c r="AN26" s="13">
        <f t="shared" si="7"/>
        <v>364</v>
      </c>
      <c r="AO26" s="13">
        <f t="shared" si="5"/>
        <v>320</v>
      </c>
      <c r="AP26" s="13">
        <f t="shared" si="5"/>
        <v>228</v>
      </c>
      <c r="AQ26" s="13">
        <f t="shared" si="5"/>
        <v>209</v>
      </c>
      <c r="AR26" s="13">
        <f t="shared" si="5"/>
        <v>190</v>
      </c>
      <c r="AS26" s="13">
        <f t="shared" ref="AS26:AT26" si="9">AS49+AS60+AS71+AS82+AS93</f>
        <v>193</v>
      </c>
      <c r="AT26" s="13">
        <f t="shared" si="9"/>
        <v>185</v>
      </c>
    </row>
    <row r="27" spans="1:46" x14ac:dyDescent="0.3">
      <c r="A27" s="4" t="s">
        <v>74</v>
      </c>
      <c r="B27" s="12">
        <f t="shared" si="7"/>
        <v>590</v>
      </c>
      <c r="C27" s="12">
        <f t="shared" si="7"/>
        <v>800</v>
      </c>
      <c r="D27" s="12">
        <f t="shared" si="7"/>
        <v>840</v>
      </c>
      <c r="E27" s="12">
        <f t="shared" si="7"/>
        <v>1090</v>
      </c>
      <c r="F27" s="12">
        <f t="shared" si="7"/>
        <v>1240</v>
      </c>
      <c r="G27" s="12">
        <f t="shared" si="7"/>
        <v>1100</v>
      </c>
      <c r="H27" s="12">
        <f t="shared" si="7"/>
        <v>1320</v>
      </c>
      <c r="I27" s="12">
        <f t="shared" si="7"/>
        <v>1575</v>
      </c>
      <c r="J27" s="12">
        <f t="shared" si="7"/>
        <v>1705</v>
      </c>
      <c r="K27" s="12">
        <f t="shared" si="7"/>
        <v>1655</v>
      </c>
      <c r="L27" s="12">
        <f t="shared" si="7"/>
        <v>1675</v>
      </c>
      <c r="M27" s="12">
        <f t="shared" si="7"/>
        <v>1855</v>
      </c>
      <c r="N27" s="12">
        <f t="shared" si="7"/>
        <v>1830</v>
      </c>
      <c r="O27" s="12">
        <f t="shared" si="7"/>
        <v>2015</v>
      </c>
      <c r="P27" s="12">
        <f t="shared" si="7"/>
        <v>2230</v>
      </c>
      <c r="Q27" s="12">
        <f t="shared" si="7"/>
        <v>2620</v>
      </c>
      <c r="R27" s="12">
        <f t="shared" si="7"/>
        <v>2020</v>
      </c>
      <c r="S27" s="12">
        <f t="shared" si="7"/>
        <v>2550</v>
      </c>
      <c r="T27" s="12">
        <f t="shared" si="7"/>
        <v>2075</v>
      </c>
      <c r="U27" s="12">
        <f t="shared" si="7"/>
        <v>1990</v>
      </c>
      <c r="V27" s="12">
        <f t="shared" si="7"/>
        <v>2160</v>
      </c>
      <c r="W27" s="12">
        <f t="shared" si="7"/>
        <v>670</v>
      </c>
      <c r="X27" s="12">
        <f t="shared" si="7"/>
        <v>760</v>
      </c>
      <c r="Y27" s="12">
        <f t="shared" si="7"/>
        <v>900</v>
      </c>
      <c r="Z27" s="12">
        <f t="shared" si="7"/>
        <v>920</v>
      </c>
      <c r="AA27" s="12">
        <f t="shared" si="7"/>
        <v>1275</v>
      </c>
      <c r="AB27" s="12">
        <f t="shared" si="7"/>
        <v>1495</v>
      </c>
      <c r="AC27" s="12">
        <f t="shared" si="7"/>
        <v>1550</v>
      </c>
      <c r="AD27" s="12">
        <f t="shared" si="7"/>
        <v>1370</v>
      </c>
      <c r="AE27" s="13">
        <f t="shared" si="7"/>
        <v>1370</v>
      </c>
      <c r="AF27" s="13">
        <f t="shared" si="7"/>
        <v>1410</v>
      </c>
      <c r="AG27" s="13">
        <f t="shared" si="7"/>
        <v>1375</v>
      </c>
      <c r="AH27" s="13">
        <f t="shared" si="7"/>
        <v>1190</v>
      </c>
      <c r="AI27" s="13">
        <f t="shared" si="7"/>
        <v>1017</v>
      </c>
      <c r="AJ27" s="13">
        <f t="shared" si="7"/>
        <v>970</v>
      </c>
      <c r="AK27" s="13">
        <f t="shared" si="7"/>
        <v>903</v>
      </c>
      <c r="AL27" s="13">
        <f t="shared" si="7"/>
        <v>872</v>
      </c>
      <c r="AM27" s="13">
        <f t="shared" si="7"/>
        <v>844</v>
      </c>
      <c r="AN27" s="13">
        <f t="shared" si="7"/>
        <v>768</v>
      </c>
      <c r="AO27" s="13">
        <f t="shared" si="5"/>
        <v>711</v>
      </c>
      <c r="AP27" s="13">
        <f t="shared" si="5"/>
        <v>634</v>
      </c>
      <c r="AQ27" s="13">
        <f t="shared" si="5"/>
        <v>647</v>
      </c>
      <c r="AR27" s="13">
        <f t="shared" si="5"/>
        <v>544</v>
      </c>
      <c r="AS27" s="13">
        <f t="shared" ref="AS27:AT27" si="10">AS50+AS61+AS72+AS83+AS94</f>
        <v>511</v>
      </c>
      <c r="AT27" s="13">
        <f t="shared" si="10"/>
        <v>524</v>
      </c>
    </row>
    <row r="28" spans="1:46" x14ac:dyDescent="0.3">
      <c r="A28" s="4" t="s">
        <v>75</v>
      </c>
      <c r="B28" s="34">
        <f t="shared" si="7"/>
        <v>0</v>
      </c>
      <c r="C28" s="34">
        <f t="shared" si="7"/>
        <v>0</v>
      </c>
      <c r="D28" s="34">
        <f t="shared" si="7"/>
        <v>0</v>
      </c>
      <c r="E28" s="34">
        <f t="shared" si="7"/>
        <v>0</v>
      </c>
      <c r="F28" s="34">
        <f t="shared" si="7"/>
        <v>0</v>
      </c>
      <c r="G28" s="34">
        <f t="shared" si="7"/>
        <v>0</v>
      </c>
      <c r="H28" s="34">
        <f t="shared" si="7"/>
        <v>0</v>
      </c>
      <c r="I28" s="34">
        <f t="shared" si="7"/>
        <v>0</v>
      </c>
      <c r="J28" s="34">
        <f t="shared" si="7"/>
        <v>0</v>
      </c>
      <c r="K28" s="34">
        <f t="shared" si="7"/>
        <v>0</v>
      </c>
      <c r="L28" s="34">
        <f t="shared" si="7"/>
        <v>0</v>
      </c>
      <c r="M28" s="34">
        <f t="shared" si="7"/>
        <v>0</v>
      </c>
      <c r="N28" s="34">
        <f t="shared" si="7"/>
        <v>0</v>
      </c>
      <c r="O28" s="34">
        <f t="shared" si="7"/>
        <v>0</v>
      </c>
      <c r="P28" s="34">
        <f t="shared" si="7"/>
        <v>0</v>
      </c>
      <c r="Q28" s="34">
        <f t="shared" si="7"/>
        <v>0</v>
      </c>
      <c r="R28" s="34">
        <f t="shared" si="7"/>
        <v>0</v>
      </c>
      <c r="S28" s="34">
        <f t="shared" si="7"/>
        <v>0</v>
      </c>
      <c r="T28" s="12">
        <f t="shared" si="7"/>
        <v>45</v>
      </c>
      <c r="U28" s="12">
        <f t="shared" si="7"/>
        <v>40</v>
      </c>
      <c r="V28" s="12">
        <f t="shared" si="7"/>
        <v>0</v>
      </c>
      <c r="W28" s="12">
        <f t="shared" si="7"/>
        <v>0</v>
      </c>
      <c r="X28" s="12">
        <f t="shared" si="7"/>
        <v>0</v>
      </c>
      <c r="Y28" s="12">
        <f t="shared" si="7"/>
        <v>30</v>
      </c>
      <c r="Z28" s="12">
        <f t="shared" si="7"/>
        <v>200</v>
      </c>
      <c r="AA28" s="12">
        <f t="shared" si="7"/>
        <v>220</v>
      </c>
      <c r="AB28" s="12">
        <f t="shared" si="7"/>
        <v>50</v>
      </c>
      <c r="AC28" s="12">
        <f t="shared" si="7"/>
        <v>260</v>
      </c>
      <c r="AD28" s="12">
        <f t="shared" si="7"/>
        <v>420</v>
      </c>
      <c r="AE28" s="13">
        <f t="shared" si="7"/>
        <v>625</v>
      </c>
      <c r="AF28" s="13">
        <f t="shared" si="7"/>
        <v>1095</v>
      </c>
      <c r="AG28" s="13">
        <f t="shared" si="7"/>
        <v>-565</v>
      </c>
      <c r="AH28" s="13">
        <f t="shared" si="7"/>
        <v>467</v>
      </c>
      <c r="AI28" s="13">
        <f t="shared" si="7"/>
        <v>-8</v>
      </c>
      <c r="AJ28" s="13">
        <f t="shared" si="7"/>
        <v>943</v>
      </c>
      <c r="AK28" s="13">
        <f t="shared" si="7"/>
        <v>-659</v>
      </c>
      <c r="AL28" s="13">
        <f t="shared" si="7"/>
        <v>-646</v>
      </c>
      <c r="AM28" s="13">
        <f t="shared" si="7"/>
        <v>-386</v>
      </c>
      <c r="AN28" s="13">
        <f t="shared" si="7"/>
        <v>-574</v>
      </c>
      <c r="AO28" s="13">
        <f t="shared" si="5"/>
        <v>-87</v>
      </c>
      <c r="AP28" s="13">
        <f t="shared" si="5"/>
        <v>-190</v>
      </c>
      <c r="AQ28" s="13">
        <f t="shared" si="5"/>
        <v>17</v>
      </c>
      <c r="AR28" s="13">
        <f t="shared" si="5"/>
        <v>-109</v>
      </c>
      <c r="AS28" s="13">
        <f t="shared" ref="AS28:AT28" si="11">AS51+AS62+AS73+AS84+AS95</f>
        <v>61</v>
      </c>
      <c r="AT28" s="13">
        <f t="shared" si="11"/>
        <v>29</v>
      </c>
    </row>
    <row r="29" spans="1:46" x14ac:dyDescent="0.3">
      <c r="A29" s="4" t="s">
        <v>76</v>
      </c>
      <c r="B29" s="12">
        <f t="shared" si="7"/>
        <v>180</v>
      </c>
      <c r="C29" s="12">
        <f t="shared" si="7"/>
        <v>210</v>
      </c>
      <c r="D29" s="12">
        <f t="shared" si="7"/>
        <v>220</v>
      </c>
      <c r="E29" s="12">
        <f t="shared" si="7"/>
        <v>200</v>
      </c>
      <c r="F29" s="12">
        <f t="shared" si="7"/>
        <v>210</v>
      </c>
      <c r="G29" s="12">
        <f t="shared" si="7"/>
        <v>210</v>
      </c>
      <c r="H29" s="12">
        <f t="shared" si="7"/>
        <v>170</v>
      </c>
      <c r="I29" s="12">
        <f t="shared" si="7"/>
        <v>165</v>
      </c>
      <c r="J29" s="12">
        <f t="shared" si="7"/>
        <v>180</v>
      </c>
      <c r="K29" s="12">
        <f t="shared" si="7"/>
        <v>180</v>
      </c>
      <c r="L29" s="12">
        <f t="shared" si="7"/>
        <v>195</v>
      </c>
      <c r="M29" s="12">
        <f t="shared" si="7"/>
        <v>210</v>
      </c>
      <c r="N29" s="12">
        <f t="shared" si="7"/>
        <v>205</v>
      </c>
      <c r="O29" s="12">
        <f t="shared" si="7"/>
        <v>210</v>
      </c>
      <c r="P29" s="12">
        <f t="shared" si="7"/>
        <v>205</v>
      </c>
      <c r="Q29" s="12">
        <f t="shared" si="7"/>
        <v>200</v>
      </c>
      <c r="R29" s="12">
        <f t="shared" si="7"/>
        <v>215</v>
      </c>
      <c r="S29" s="12">
        <f t="shared" si="7"/>
        <v>260</v>
      </c>
      <c r="T29" s="12">
        <f t="shared" si="7"/>
        <v>190</v>
      </c>
      <c r="U29" s="12">
        <f t="shared" si="7"/>
        <v>195</v>
      </c>
      <c r="V29" s="12">
        <f t="shared" si="7"/>
        <v>255</v>
      </c>
      <c r="W29" s="12">
        <f t="shared" si="7"/>
        <v>240</v>
      </c>
      <c r="X29" s="12">
        <f t="shared" si="7"/>
        <v>270</v>
      </c>
      <c r="Y29" s="12">
        <f t="shared" si="7"/>
        <v>260</v>
      </c>
      <c r="Z29" s="12">
        <f t="shared" si="7"/>
        <v>930</v>
      </c>
      <c r="AA29" s="12">
        <f t="shared" si="7"/>
        <v>1490</v>
      </c>
      <c r="AB29" s="12">
        <f t="shared" si="7"/>
        <v>1140</v>
      </c>
      <c r="AC29" s="12">
        <f t="shared" si="7"/>
        <v>950</v>
      </c>
      <c r="AD29" s="12">
        <f t="shared" si="7"/>
        <v>985</v>
      </c>
      <c r="AE29" s="13">
        <f t="shared" si="7"/>
        <v>775</v>
      </c>
      <c r="AF29" s="13">
        <f t="shared" si="7"/>
        <v>595</v>
      </c>
      <c r="AG29" s="13">
        <f t="shared" si="7"/>
        <v>505</v>
      </c>
      <c r="AH29" s="13">
        <f t="shared" si="7"/>
        <v>442</v>
      </c>
      <c r="AI29" s="13">
        <f t="shared" si="7"/>
        <v>354</v>
      </c>
      <c r="AJ29" s="13">
        <f t="shared" si="7"/>
        <v>272</v>
      </c>
      <c r="AK29" s="13">
        <f t="shared" si="7"/>
        <v>220</v>
      </c>
      <c r="AL29" s="13">
        <f t="shared" si="7"/>
        <v>189</v>
      </c>
      <c r="AM29" s="13">
        <f t="shared" si="7"/>
        <v>167</v>
      </c>
      <c r="AN29" s="13">
        <f t="shared" si="7"/>
        <v>148</v>
      </c>
      <c r="AO29" s="13">
        <f t="shared" si="5"/>
        <v>128</v>
      </c>
      <c r="AP29" s="13">
        <f t="shared" si="5"/>
        <v>85</v>
      </c>
      <c r="AQ29" s="13">
        <f t="shared" si="5"/>
        <v>88</v>
      </c>
      <c r="AR29" s="13">
        <f t="shared" si="5"/>
        <v>88</v>
      </c>
      <c r="AS29" s="13">
        <f t="shared" ref="AS29:AT29" si="12">AS52+AS63+AS74+AS85+AS96</f>
        <v>86</v>
      </c>
      <c r="AT29" s="13">
        <f t="shared" si="12"/>
        <v>85</v>
      </c>
    </row>
    <row r="30" spans="1:46" x14ac:dyDescent="0.3">
      <c r="A30" s="4" t="s">
        <v>45</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3"/>
      <c r="AF30" s="13"/>
      <c r="AG30" s="13"/>
      <c r="AH30" s="13"/>
      <c r="AI30" s="13">
        <f t="shared" si="7"/>
        <v>49</v>
      </c>
      <c r="AJ30" s="13">
        <f t="shared" si="7"/>
        <v>54</v>
      </c>
      <c r="AK30" s="13">
        <f t="shared" si="7"/>
        <v>56</v>
      </c>
      <c r="AL30" s="13">
        <f t="shared" si="7"/>
        <v>71</v>
      </c>
      <c r="AM30" s="13">
        <f t="shared" si="7"/>
        <v>78</v>
      </c>
      <c r="AN30" s="13">
        <f t="shared" si="7"/>
        <v>86</v>
      </c>
      <c r="AO30" s="13">
        <f t="shared" si="5"/>
        <v>88</v>
      </c>
      <c r="AP30" s="13">
        <f t="shared" si="5"/>
        <v>87</v>
      </c>
      <c r="AQ30" s="13">
        <f t="shared" si="5"/>
        <v>117</v>
      </c>
      <c r="AR30" s="13">
        <f t="shared" si="5"/>
        <v>120</v>
      </c>
      <c r="AS30" s="13">
        <f t="shared" ref="AS30:AT30" si="13">AS53+AS64+AS75+AS86+AS97</f>
        <v>135</v>
      </c>
      <c r="AT30" s="13">
        <f t="shared" si="13"/>
        <v>140</v>
      </c>
    </row>
    <row r="31" spans="1:46" x14ac:dyDescent="0.3">
      <c r="A31" s="4" t="s">
        <v>46</v>
      </c>
      <c r="B31" s="12">
        <f t="shared" ref="B31:AN31" si="14">B54+B65+B76+B87+B98</f>
        <v>440</v>
      </c>
      <c r="C31" s="12">
        <f t="shared" si="14"/>
        <v>330</v>
      </c>
      <c r="D31" s="12">
        <f t="shared" si="14"/>
        <v>330</v>
      </c>
      <c r="E31" s="12">
        <f t="shared" si="14"/>
        <v>290</v>
      </c>
      <c r="F31" s="12">
        <f t="shared" si="14"/>
        <v>310</v>
      </c>
      <c r="G31" s="12">
        <f t="shared" si="14"/>
        <v>270</v>
      </c>
      <c r="H31" s="12">
        <f t="shared" si="14"/>
        <v>115</v>
      </c>
      <c r="I31" s="12">
        <f t="shared" si="14"/>
        <v>100</v>
      </c>
      <c r="J31" s="12">
        <f t="shared" si="14"/>
        <v>85</v>
      </c>
      <c r="K31" s="12">
        <f t="shared" si="14"/>
        <v>130</v>
      </c>
      <c r="L31" s="12">
        <f t="shared" si="14"/>
        <v>80</v>
      </c>
      <c r="M31" s="12">
        <f t="shared" si="14"/>
        <v>65</v>
      </c>
      <c r="N31" s="12">
        <f t="shared" si="14"/>
        <v>60</v>
      </c>
      <c r="O31" s="12">
        <f t="shared" si="14"/>
        <v>35</v>
      </c>
      <c r="P31" s="12">
        <f t="shared" si="14"/>
        <v>115</v>
      </c>
      <c r="Q31" s="12">
        <f t="shared" si="14"/>
        <v>110</v>
      </c>
      <c r="R31" s="12">
        <f t="shared" si="14"/>
        <v>140</v>
      </c>
      <c r="S31" s="12">
        <f t="shared" si="14"/>
        <v>140</v>
      </c>
      <c r="T31" s="12">
        <f t="shared" si="14"/>
        <v>115</v>
      </c>
      <c r="U31" s="12">
        <f t="shared" si="14"/>
        <v>110</v>
      </c>
      <c r="V31" s="12">
        <f t="shared" si="14"/>
        <v>60</v>
      </c>
      <c r="W31" s="12">
        <f t="shared" si="14"/>
        <v>65</v>
      </c>
      <c r="X31" s="12">
        <f t="shared" si="14"/>
        <v>90</v>
      </c>
      <c r="Y31" s="12">
        <f t="shared" si="14"/>
        <v>110</v>
      </c>
      <c r="Z31" s="12">
        <f t="shared" si="14"/>
        <v>90</v>
      </c>
      <c r="AA31" s="12">
        <f t="shared" si="14"/>
        <v>265</v>
      </c>
      <c r="AB31" s="12">
        <f t="shared" si="14"/>
        <v>85</v>
      </c>
      <c r="AC31" s="12">
        <f t="shared" si="14"/>
        <v>85</v>
      </c>
      <c r="AD31" s="12">
        <f t="shared" si="14"/>
        <v>75</v>
      </c>
      <c r="AE31" s="13">
        <f t="shared" si="14"/>
        <v>70</v>
      </c>
      <c r="AF31" s="13">
        <f t="shared" si="14"/>
        <v>90</v>
      </c>
      <c r="AG31" s="13">
        <f t="shared" si="14"/>
        <v>110</v>
      </c>
      <c r="AH31" s="13">
        <f t="shared" si="14"/>
        <v>104</v>
      </c>
      <c r="AI31" s="13">
        <f t="shared" si="14"/>
        <v>82</v>
      </c>
      <c r="AJ31" s="13">
        <f t="shared" si="14"/>
        <v>81</v>
      </c>
      <c r="AK31" s="13">
        <f t="shared" si="14"/>
        <v>104</v>
      </c>
      <c r="AL31" s="13">
        <f t="shared" si="14"/>
        <v>114</v>
      </c>
      <c r="AM31" s="13">
        <f t="shared" si="14"/>
        <v>91</v>
      </c>
      <c r="AN31" s="13">
        <f t="shared" si="14"/>
        <v>117</v>
      </c>
      <c r="AO31" s="13">
        <f t="shared" si="5"/>
        <v>120</v>
      </c>
      <c r="AP31" s="13">
        <f t="shared" si="5"/>
        <v>93</v>
      </c>
      <c r="AQ31" s="13">
        <f t="shared" si="5"/>
        <v>96</v>
      </c>
      <c r="AR31" s="13">
        <f t="shared" si="5"/>
        <v>83</v>
      </c>
      <c r="AS31" s="13">
        <f t="shared" ref="AS31:AT31" si="15">AS54+AS65+AS76+AS87+AS98</f>
        <v>97</v>
      </c>
      <c r="AT31" s="13">
        <f t="shared" si="15"/>
        <v>88</v>
      </c>
    </row>
    <row r="32" spans="1:46" s="17" customFormat="1" x14ac:dyDescent="0.3">
      <c r="A32" s="17" t="s">
        <v>88</v>
      </c>
      <c r="B32" s="18">
        <f>SUM(B24:B31)</f>
        <v>2030</v>
      </c>
      <c r="C32" s="18">
        <f t="shared" ref="C32:AR32" si="16">SUM(C24:C31)</f>
        <v>2090</v>
      </c>
      <c r="D32" s="18">
        <f t="shared" si="16"/>
        <v>2270</v>
      </c>
      <c r="E32" s="18">
        <f t="shared" si="16"/>
        <v>2700</v>
      </c>
      <c r="F32" s="18">
        <f t="shared" si="16"/>
        <v>3010</v>
      </c>
      <c r="G32" s="18">
        <f t="shared" si="16"/>
        <v>2770</v>
      </c>
      <c r="H32" s="18">
        <f t="shared" si="16"/>
        <v>2950</v>
      </c>
      <c r="I32" s="18">
        <f t="shared" si="16"/>
        <v>3235</v>
      </c>
      <c r="J32" s="18">
        <f t="shared" si="16"/>
        <v>3400</v>
      </c>
      <c r="K32" s="18">
        <f t="shared" si="16"/>
        <v>3410</v>
      </c>
      <c r="L32" s="18">
        <f t="shared" si="16"/>
        <v>3500</v>
      </c>
      <c r="M32" s="18">
        <f t="shared" si="16"/>
        <v>3875</v>
      </c>
      <c r="N32" s="18">
        <f t="shared" si="16"/>
        <v>3985</v>
      </c>
      <c r="O32" s="18">
        <f t="shared" si="16"/>
        <v>4365</v>
      </c>
      <c r="P32" s="18">
        <f t="shared" si="16"/>
        <v>4975</v>
      </c>
      <c r="Q32" s="18">
        <f t="shared" si="16"/>
        <v>6230</v>
      </c>
      <c r="R32" s="18">
        <f t="shared" si="16"/>
        <v>6295</v>
      </c>
      <c r="S32" s="18">
        <f t="shared" si="16"/>
        <v>7740</v>
      </c>
      <c r="T32" s="18">
        <f t="shared" si="16"/>
        <v>8775</v>
      </c>
      <c r="U32" s="18">
        <f t="shared" si="16"/>
        <v>9565</v>
      </c>
      <c r="V32" s="18">
        <f t="shared" si="16"/>
        <v>9190</v>
      </c>
      <c r="W32" s="18">
        <f t="shared" si="16"/>
        <v>7040</v>
      </c>
      <c r="X32" s="18">
        <f t="shared" si="16"/>
        <v>5210</v>
      </c>
      <c r="Y32" s="18">
        <f>SUM(Y24:Y31)</f>
        <v>5840</v>
      </c>
      <c r="Z32" s="18">
        <f t="shared" si="16"/>
        <v>7090</v>
      </c>
      <c r="AA32" s="18">
        <f t="shared" si="16"/>
        <v>8345</v>
      </c>
      <c r="AB32" s="18">
        <f t="shared" si="16"/>
        <v>7845</v>
      </c>
      <c r="AC32" s="18">
        <f t="shared" si="16"/>
        <v>8395</v>
      </c>
      <c r="AD32" s="18">
        <f t="shared" si="16"/>
        <v>8290</v>
      </c>
      <c r="AE32" s="19">
        <f t="shared" si="16"/>
        <v>7850</v>
      </c>
      <c r="AF32" s="19">
        <f t="shared" si="16"/>
        <v>9735</v>
      </c>
      <c r="AG32" s="19">
        <f t="shared" si="16"/>
        <v>8560</v>
      </c>
      <c r="AH32" s="19">
        <f t="shared" si="16"/>
        <v>9910</v>
      </c>
      <c r="AI32" s="19">
        <f t="shared" si="16"/>
        <v>9379</v>
      </c>
      <c r="AJ32" s="19">
        <f t="shared" si="16"/>
        <v>10589</v>
      </c>
      <c r="AK32" s="19">
        <f t="shared" si="16"/>
        <v>9204</v>
      </c>
      <c r="AL32" s="19">
        <f t="shared" si="16"/>
        <v>9473</v>
      </c>
      <c r="AM32" s="19">
        <f t="shared" si="16"/>
        <v>10050</v>
      </c>
      <c r="AN32" s="19">
        <f t="shared" si="16"/>
        <v>10351</v>
      </c>
      <c r="AO32" s="19">
        <f t="shared" si="16"/>
        <v>11485</v>
      </c>
      <c r="AP32" s="19">
        <f t="shared" si="16"/>
        <v>10005</v>
      </c>
      <c r="AQ32" s="19">
        <f t="shared" si="16"/>
        <v>10268</v>
      </c>
      <c r="AR32" s="19">
        <f t="shared" si="16"/>
        <v>9975</v>
      </c>
      <c r="AS32" s="19">
        <f t="shared" ref="AS32:AT32" si="17">SUM(AS24:AS31)</f>
        <v>10371</v>
      </c>
      <c r="AT32" s="19">
        <f t="shared" si="17"/>
        <v>9731</v>
      </c>
    </row>
    <row r="33" spans="1:46" x14ac:dyDescent="0.3">
      <c r="A33" s="5"/>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3"/>
      <c r="AF33" s="13"/>
      <c r="AG33" s="13"/>
      <c r="AH33" s="13"/>
      <c r="AI33" s="13"/>
      <c r="AJ33" s="13"/>
      <c r="AK33" s="13"/>
      <c r="AL33" s="13"/>
      <c r="AM33" s="13"/>
      <c r="AN33" s="13"/>
      <c r="AO33" s="13"/>
      <c r="AP33" s="13"/>
      <c r="AQ33" s="13"/>
      <c r="AR33" s="13"/>
      <c r="AS33" s="13"/>
      <c r="AT33" s="13"/>
    </row>
    <row r="34" spans="1:46" s="1" customFormat="1" x14ac:dyDescent="0.3">
      <c r="A34" s="1" t="s">
        <v>77</v>
      </c>
      <c r="B34" s="22">
        <f>B21-B32</f>
        <v>310</v>
      </c>
      <c r="C34" s="22">
        <f t="shared" ref="C34:AS34" si="18">C21-C32</f>
        <v>480</v>
      </c>
      <c r="D34" s="22">
        <f t="shared" si="18"/>
        <v>330</v>
      </c>
      <c r="E34" s="22">
        <f t="shared" si="18"/>
        <v>-160</v>
      </c>
      <c r="F34" s="22">
        <f t="shared" si="18"/>
        <v>-30</v>
      </c>
      <c r="G34" s="22">
        <f t="shared" si="18"/>
        <v>-10</v>
      </c>
      <c r="H34" s="22">
        <f t="shared" si="18"/>
        <v>10</v>
      </c>
      <c r="I34" s="22">
        <f t="shared" si="18"/>
        <v>-25</v>
      </c>
      <c r="J34" s="22">
        <f t="shared" si="18"/>
        <v>-20</v>
      </c>
      <c r="K34" s="22">
        <f t="shared" si="18"/>
        <v>-105</v>
      </c>
      <c r="L34" s="22">
        <f t="shared" si="18"/>
        <v>125</v>
      </c>
      <c r="M34" s="22">
        <f t="shared" si="18"/>
        <v>120</v>
      </c>
      <c r="N34" s="22">
        <f t="shared" si="18"/>
        <v>-10</v>
      </c>
      <c r="O34" s="22">
        <f t="shared" si="18"/>
        <v>15</v>
      </c>
      <c r="P34" s="22">
        <f t="shared" si="18"/>
        <v>410</v>
      </c>
      <c r="Q34" s="22">
        <f t="shared" si="18"/>
        <v>220</v>
      </c>
      <c r="R34" s="22">
        <f t="shared" si="18"/>
        <v>1690</v>
      </c>
      <c r="S34" s="22">
        <f t="shared" si="18"/>
        <v>-330</v>
      </c>
      <c r="T34" s="22">
        <f t="shared" si="18"/>
        <v>-200</v>
      </c>
      <c r="U34" s="22">
        <f t="shared" si="18"/>
        <v>-1310</v>
      </c>
      <c r="V34" s="22">
        <f t="shared" si="18"/>
        <v>-1160</v>
      </c>
      <c r="W34" s="22">
        <f t="shared" si="18"/>
        <v>560</v>
      </c>
      <c r="X34" s="22">
        <f t="shared" si="18"/>
        <v>410</v>
      </c>
      <c r="Y34" s="22">
        <f t="shared" si="18"/>
        <v>1020</v>
      </c>
      <c r="Z34" s="22">
        <f t="shared" si="18"/>
        <v>2020</v>
      </c>
      <c r="AA34" s="22">
        <f t="shared" si="18"/>
        <v>1050</v>
      </c>
      <c r="AB34" s="22">
        <f t="shared" si="18"/>
        <v>1335</v>
      </c>
      <c r="AC34" s="22">
        <f t="shared" si="18"/>
        <v>1750</v>
      </c>
      <c r="AD34" s="22">
        <f t="shared" si="18"/>
        <v>635</v>
      </c>
      <c r="AE34" s="23">
        <f t="shared" si="18"/>
        <v>680</v>
      </c>
      <c r="AF34" s="23">
        <f t="shared" si="18"/>
        <v>-530</v>
      </c>
      <c r="AG34" s="23">
        <f t="shared" si="18"/>
        <v>1185</v>
      </c>
      <c r="AH34" s="23">
        <f t="shared" si="18"/>
        <v>-1113</v>
      </c>
      <c r="AI34" s="23">
        <f t="shared" si="18"/>
        <v>-531</v>
      </c>
      <c r="AJ34" s="23">
        <f t="shared" si="18"/>
        <v>-1856</v>
      </c>
      <c r="AK34" s="23">
        <f t="shared" si="18"/>
        <v>-276</v>
      </c>
      <c r="AL34" s="23">
        <f t="shared" si="18"/>
        <v>-192</v>
      </c>
      <c r="AM34" s="23">
        <f t="shared" si="18"/>
        <v>-721</v>
      </c>
      <c r="AN34" s="23">
        <f t="shared" si="18"/>
        <v>-158</v>
      </c>
      <c r="AO34" s="23">
        <f t="shared" si="18"/>
        <v>-961</v>
      </c>
      <c r="AP34" s="23">
        <f t="shared" si="18"/>
        <v>-682</v>
      </c>
      <c r="AQ34" s="23">
        <f t="shared" si="18"/>
        <v>-84</v>
      </c>
      <c r="AR34" s="23">
        <f t="shared" si="18"/>
        <v>-756</v>
      </c>
      <c r="AS34" s="23">
        <f t="shared" si="18"/>
        <v>-1017</v>
      </c>
      <c r="AT34" s="23">
        <f t="shared" ref="AT34" si="19">AT21-AT32</f>
        <v>-358</v>
      </c>
    </row>
    <row r="36" spans="1:46" x14ac:dyDescent="0.3">
      <c r="A36" s="35" t="s">
        <v>52</v>
      </c>
      <c r="B36" s="2" t="s">
        <v>78</v>
      </c>
    </row>
    <row r="37" spans="1:46" x14ac:dyDescent="0.3">
      <c r="A37" s="35" t="s">
        <v>54</v>
      </c>
      <c r="B37" s="2" t="s">
        <v>79</v>
      </c>
    </row>
    <row r="38" spans="1:46" x14ac:dyDescent="0.3">
      <c r="A38" s="35" t="s">
        <v>56</v>
      </c>
      <c r="B38" s="12" t="s">
        <v>80</v>
      </c>
      <c r="H38" s="12"/>
    </row>
    <row r="39" spans="1:46" x14ac:dyDescent="0.3">
      <c r="A39" s="35" t="s">
        <v>58</v>
      </c>
      <c r="B39" s="12" t="s">
        <v>81</v>
      </c>
      <c r="H39" s="12"/>
    </row>
    <row r="40" spans="1:46" x14ac:dyDescent="0.3">
      <c r="A40" s="35" t="s">
        <v>60</v>
      </c>
      <c r="B40" s="12" t="s">
        <v>61</v>
      </c>
      <c r="H40" s="12"/>
    </row>
    <row r="41" spans="1:46" x14ac:dyDescent="0.3">
      <c r="A41" s="35" t="s">
        <v>62</v>
      </c>
      <c r="B41" s="12" t="s">
        <v>82</v>
      </c>
    </row>
    <row r="43" spans="1:46" x14ac:dyDescent="0.3">
      <c r="A43" s="1" t="s">
        <v>83</v>
      </c>
    </row>
    <row r="45" spans="1:46" s="1" customFormat="1" x14ac:dyDescent="0.3">
      <c r="A45" s="1" t="s">
        <v>28</v>
      </c>
      <c r="B45" s="10">
        <f t="shared" ref="B45:X45" si="20">C45-1</f>
        <v>1980</v>
      </c>
      <c r="C45" s="10">
        <f t="shared" si="20"/>
        <v>1981</v>
      </c>
      <c r="D45" s="10">
        <f t="shared" si="20"/>
        <v>1982</v>
      </c>
      <c r="E45" s="10">
        <f t="shared" si="20"/>
        <v>1983</v>
      </c>
      <c r="F45" s="10">
        <f t="shared" si="20"/>
        <v>1984</v>
      </c>
      <c r="G45" s="10">
        <f t="shared" si="20"/>
        <v>1985</v>
      </c>
      <c r="H45" s="10">
        <f t="shared" si="20"/>
        <v>1986</v>
      </c>
      <c r="I45" s="10">
        <f t="shared" si="20"/>
        <v>1987</v>
      </c>
      <c r="J45" s="10">
        <f t="shared" si="20"/>
        <v>1988</v>
      </c>
      <c r="K45" s="10">
        <f t="shared" si="20"/>
        <v>1989</v>
      </c>
      <c r="L45" s="10">
        <f t="shared" si="20"/>
        <v>1990</v>
      </c>
      <c r="M45" s="10">
        <f t="shared" si="20"/>
        <v>1991</v>
      </c>
      <c r="N45" s="10">
        <f t="shared" si="20"/>
        <v>1992</v>
      </c>
      <c r="O45" s="10">
        <f t="shared" si="20"/>
        <v>1993</v>
      </c>
      <c r="P45" s="10">
        <f t="shared" si="20"/>
        <v>1994</v>
      </c>
      <c r="Q45" s="10">
        <f t="shared" si="20"/>
        <v>1995</v>
      </c>
      <c r="R45" s="10">
        <f t="shared" si="20"/>
        <v>1996</v>
      </c>
      <c r="S45" s="10">
        <f t="shared" si="20"/>
        <v>1997</v>
      </c>
      <c r="T45" s="10">
        <f t="shared" si="20"/>
        <v>1998</v>
      </c>
      <c r="U45" s="10">
        <f t="shared" si="20"/>
        <v>1999</v>
      </c>
      <c r="V45" s="10">
        <f t="shared" si="20"/>
        <v>2000</v>
      </c>
      <c r="W45" s="10">
        <f t="shared" si="20"/>
        <v>2001</v>
      </c>
      <c r="X45" s="10">
        <f t="shared" si="20"/>
        <v>2002</v>
      </c>
      <c r="Y45" s="10">
        <f>Z45-1</f>
        <v>2003</v>
      </c>
      <c r="Z45" s="10">
        <v>2004</v>
      </c>
      <c r="AA45" s="10">
        <v>2005</v>
      </c>
      <c r="AB45" s="10">
        <v>2006</v>
      </c>
      <c r="AC45" s="10">
        <v>2007</v>
      </c>
      <c r="AD45" s="10">
        <v>2008</v>
      </c>
      <c r="AE45" s="11">
        <v>2009</v>
      </c>
      <c r="AF45" s="11">
        <v>2010</v>
      </c>
      <c r="AG45" s="11">
        <v>2011</v>
      </c>
      <c r="AH45" s="11">
        <v>2012</v>
      </c>
      <c r="AI45" s="11">
        <v>2013</v>
      </c>
      <c r="AJ45" s="11">
        <f>AI45+1</f>
        <v>2014</v>
      </c>
      <c r="AK45" s="11">
        <f>AJ45+1</f>
        <v>2015</v>
      </c>
      <c r="AL45" s="11">
        <f>AK45+1</f>
        <v>2016</v>
      </c>
      <c r="AM45" s="11">
        <f>AL45+1</f>
        <v>2017</v>
      </c>
      <c r="AN45" s="11">
        <f>AM45+1</f>
        <v>2018</v>
      </c>
      <c r="AO45" s="11">
        <v>2019</v>
      </c>
      <c r="AP45" s="11">
        <v>2020</v>
      </c>
      <c r="AQ45" s="11">
        <v>2021</v>
      </c>
      <c r="AR45" s="11">
        <v>2022</v>
      </c>
      <c r="AS45" s="11">
        <v>2023</v>
      </c>
      <c r="AT45" s="11">
        <v>2024</v>
      </c>
    </row>
    <row r="46" spans="1:46" s="1" customFormat="1" x14ac:dyDescent="0.3">
      <c r="A46" s="1" t="s">
        <v>64</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1"/>
      <c r="AF46" s="11"/>
      <c r="AG46" s="11"/>
      <c r="AH46" s="11"/>
      <c r="AI46" s="11"/>
      <c r="AJ46" s="11"/>
      <c r="AK46" s="11"/>
      <c r="AL46" s="11"/>
      <c r="AM46" s="11"/>
      <c r="AN46" s="11"/>
      <c r="AO46" s="11"/>
      <c r="AP46" s="11"/>
      <c r="AQ46" s="11"/>
      <c r="AR46" s="11"/>
      <c r="AS46" s="11"/>
      <c r="AT46" s="11"/>
    </row>
    <row r="47" spans="1:46" x14ac:dyDescent="0.3">
      <c r="A47" s="4" t="s">
        <v>37</v>
      </c>
      <c r="B47" s="34"/>
      <c r="C47" s="34"/>
      <c r="D47" s="34"/>
      <c r="E47" s="34"/>
      <c r="F47" s="34"/>
      <c r="G47" s="34"/>
      <c r="H47" s="36"/>
      <c r="I47" s="12">
        <v>5</v>
      </c>
      <c r="J47" s="12">
        <v>5</v>
      </c>
      <c r="K47" s="12">
        <v>5</v>
      </c>
      <c r="L47" s="12">
        <v>5</v>
      </c>
      <c r="M47" s="12">
        <v>5</v>
      </c>
      <c r="N47" s="12">
        <v>40</v>
      </c>
      <c r="O47" s="12">
        <v>115</v>
      </c>
      <c r="P47" s="12">
        <v>260</v>
      </c>
      <c r="Q47" s="12">
        <v>650</v>
      </c>
      <c r="R47" s="12">
        <v>860</v>
      </c>
      <c r="S47" s="12">
        <v>1100</v>
      </c>
      <c r="T47" s="12">
        <v>1370</v>
      </c>
      <c r="U47" s="12">
        <v>1530</v>
      </c>
      <c r="V47" s="12">
        <v>1900</v>
      </c>
      <c r="W47" s="12">
        <v>1730</v>
      </c>
      <c r="X47" s="12">
        <v>1370</v>
      </c>
      <c r="Y47" s="12">
        <v>1220</v>
      </c>
      <c r="Z47" s="12">
        <v>1105</v>
      </c>
      <c r="AA47" s="12">
        <v>975</v>
      </c>
      <c r="AB47" s="12">
        <v>890</v>
      </c>
      <c r="AC47" s="12">
        <v>920</v>
      </c>
      <c r="AD47" s="12">
        <v>1005</v>
      </c>
      <c r="AE47" s="13">
        <v>995</v>
      </c>
      <c r="AF47" s="13">
        <v>1330</v>
      </c>
      <c r="AG47" s="13">
        <v>1485</v>
      </c>
      <c r="AH47" s="13">
        <v>1427</v>
      </c>
      <c r="AI47" s="13">
        <v>1494</v>
      </c>
      <c r="AJ47" s="13">
        <v>1574</v>
      </c>
      <c r="AK47" s="13">
        <v>1610</v>
      </c>
      <c r="AL47" s="13">
        <v>1625</v>
      </c>
      <c r="AM47" s="13">
        <v>1690</v>
      </c>
      <c r="AN47" s="13">
        <v>1917</v>
      </c>
      <c r="AO47" s="13">
        <v>2095</v>
      </c>
      <c r="AP47" s="13">
        <v>1792</v>
      </c>
      <c r="AQ47" s="13">
        <v>1869</v>
      </c>
      <c r="AR47" s="13">
        <v>1927</v>
      </c>
      <c r="AS47" s="13">
        <v>1997</v>
      </c>
      <c r="AT47" s="13">
        <v>1806</v>
      </c>
    </row>
    <row r="48" spans="1:46" x14ac:dyDescent="0.3">
      <c r="A48" s="4" t="s">
        <v>72</v>
      </c>
      <c r="B48" s="34"/>
      <c r="C48" s="34"/>
      <c r="D48" s="34"/>
      <c r="E48" s="34"/>
      <c r="F48" s="34"/>
      <c r="G48" s="34"/>
      <c r="H48" s="12">
        <v>60</v>
      </c>
      <c r="I48" s="12">
        <v>60</v>
      </c>
      <c r="J48" s="12">
        <v>65</v>
      </c>
      <c r="K48" s="12">
        <v>65</v>
      </c>
      <c r="L48" s="12">
        <v>75</v>
      </c>
      <c r="M48" s="12">
        <v>70</v>
      </c>
      <c r="N48" s="12">
        <v>75</v>
      </c>
      <c r="O48" s="12">
        <v>65</v>
      </c>
      <c r="P48" s="12">
        <v>60</v>
      </c>
      <c r="Q48" s="12">
        <v>65</v>
      </c>
      <c r="R48" s="12">
        <v>65</v>
      </c>
      <c r="S48" s="12">
        <v>70</v>
      </c>
      <c r="T48" s="12">
        <v>65</v>
      </c>
      <c r="U48" s="12">
        <v>65</v>
      </c>
      <c r="V48" s="12">
        <v>95</v>
      </c>
      <c r="W48" s="12">
        <v>65</v>
      </c>
      <c r="X48" s="12">
        <v>70</v>
      </c>
      <c r="Y48" s="12">
        <v>65</v>
      </c>
      <c r="Z48" s="12">
        <v>70</v>
      </c>
      <c r="AA48" s="12">
        <v>155</v>
      </c>
      <c r="AB48" s="12">
        <v>175</v>
      </c>
      <c r="AC48" s="12">
        <v>95</v>
      </c>
      <c r="AD48" s="12">
        <v>100</v>
      </c>
      <c r="AE48" s="13">
        <v>85</v>
      </c>
      <c r="AF48" s="13">
        <v>105</v>
      </c>
      <c r="AG48" s="13">
        <v>80</v>
      </c>
      <c r="AH48" s="13">
        <v>79</v>
      </c>
      <c r="AI48" s="13">
        <v>71</v>
      </c>
      <c r="AJ48" s="13">
        <v>-25</v>
      </c>
      <c r="AK48" s="13">
        <v>74</v>
      </c>
      <c r="AL48" s="13">
        <v>74</v>
      </c>
      <c r="AM48" s="13">
        <v>75</v>
      </c>
      <c r="AN48" s="13">
        <v>65</v>
      </c>
      <c r="AO48" s="13">
        <v>71</v>
      </c>
      <c r="AP48" s="13">
        <v>53</v>
      </c>
      <c r="AQ48" s="13">
        <v>73</v>
      </c>
      <c r="AR48" s="13">
        <v>108</v>
      </c>
      <c r="AS48" s="13">
        <v>74</v>
      </c>
      <c r="AT48" s="13">
        <v>80</v>
      </c>
    </row>
    <row r="49" spans="1:46" x14ac:dyDescent="0.3">
      <c r="A49" s="4" t="s">
        <v>73</v>
      </c>
      <c r="B49" s="12">
        <v>100</v>
      </c>
      <c r="C49" s="12">
        <v>110</v>
      </c>
      <c r="D49" s="12">
        <v>140</v>
      </c>
      <c r="E49" s="12">
        <v>250</v>
      </c>
      <c r="F49" s="12">
        <v>290</v>
      </c>
      <c r="G49" s="12">
        <v>260</v>
      </c>
      <c r="H49" s="12">
        <v>245</v>
      </c>
      <c r="I49" s="12">
        <v>240</v>
      </c>
      <c r="J49" s="12">
        <v>265</v>
      </c>
      <c r="K49" s="12">
        <v>250</v>
      </c>
      <c r="L49" s="12">
        <v>260</v>
      </c>
      <c r="M49" s="12">
        <v>300</v>
      </c>
      <c r="N49" s="12">
        <v>300</v>
      </c>
      <c r="O49" s="12">
        <v>265</v>
      </c>
      <c r="P49" s="12">
        <v>255</v>
      </c>
      <c r="Q49" s="12">
        <v>250</v>
      </c>
      <c r="R49" s="12">
        <v>255</v>
      </c>
      <c r="S49" s="12">
        <v>260</v>
      </c>
      <c r="T49" s="12">
        <v>210</v>
      </c>
      <c r="U49" s="12">
        <v>180</v>
      </c>
      <c r="V49" s="12">
        <v>100</v>
      </c>
      <c r="W49" s="12">
        <v>50</v>
      </c>
      <c r="X49" s="12">
        <v>55</v>
      </c>
      <c r="Y49" s="12">
        <v>70</v>
      </c>
      <c r="Z49" s="12">
        <v>80</v>
      </c>
      <c r="AA49" s="12">
        <v>75</v>
      </c>
      <c r="AB49" s="12">
        <v>75</v>
      </c>
      <c r="AC49" s="12">
        <v>70</v>
      </c>
      <c r="AD49" s="12">
        <v>65</v>
      </c>
      <c r="AE49" s="13">
        <v>65</v>
      </c>
      <c r="AF49" s="13">
        <v>80</v>
      </c>
      <c r="AG49" s="13">
        <v>80</v>
      </c>
      <c r="AH49" s="13">
        <v>81</v>
      </c>
      <c r="AI49" s="13">
        <v>81</v>
      </c>
      <c r="AJ49" s="13">
        <v>78</v>
      </c>
      <c r="AK49" s="13">
        <v>71</v>
      </c>
      <c r="AL49" s="13">
        <v>66</v>
      </c>
      <c r="AM49" s="13">
        <v>61</v>
      </c>
      <c r="AN49" s="13">
        <v>52</v>
      </c>
      <c r="AO49" s="13">
        <v>43</v>
      </c>
      <c r="AP49" s="13">
        <v>29</v>
      </c>
      <c r="AQ49" s="13">
        <v>32</v>
      </c>
      <c r="AR49" s="13">
        <v>31</v>
      </c>
      <c r="AS49" s="13">
        <v>28</v>
      </c>
      <c r="AT49" s="13">
        <v>26</v>
      </c>
    </row>
    <row r="50" spans="1:46" x14ac:dyDescent="0.3">
      <c r="A50" s="4" t="s">
        <v>74</v>
      </c>
      <c r="B50" s="12">
        <v>110</v>
      </c>
      <c r="C50" s="12">
        <v>110</v>
      </c>
      <c r="D50" s="12">
        <v>130</v>
      </c>
      <c r="E50" s="12">
        <v>150</v>
      </c>
      <c r="F50" s="12">
        <v>190</v>
      </c>
      <c r="G50" s="12">
        <v>200</v>
      </c>
      <c r="H50" s="12">
        <v>180</v>
      </c>
      <c r="I50" s="12">
        <v>200</v>
      </c>
      <c r="J50" s="12">
        <v>220</v>
      </c>
      <c r="K50" s="12">
        <v>210</v>
      </c>
      <c r="L50" s="12">
        <v>200</v>
      </c>
      <c r="M50" s="12">
        <v>200</v>
      </c>
      <c r="N50" s="12">
        <v>210</v>
      </c>
      <c r="O50" s="12">
        <v>210</v>
      </c>
      <c r="P50" s="12">
        <v>255</v>
      </c>
      <c r="Q50" s="12">
        <v>325</v>
      </c>
      <c r="R50" s="12">
        <v>300</v>
      </c>
      <c r="S50" s="12">
        <v>340</v>
      </c>
      <c r="T50" s="12">
        <v>270</v>
      </c>
      <c r="U50" s="12">
        <v>255</v>
      </c>
      <c r="V50" s="12">
        <v>265</v>
      </c>
      <c r="W50" s="12">
        <v>35</v>
      </c>
      <c r="X50" s="12">
        <v>85</v>
      </c>
      <c r="Y50" s="12">
        <v>85</v>
      </c>
      <c r="Z50" s="12">
        <v>115</v>
      </c>
      <c r="AA50" s="12">
        <v>195</v>
      </c>
      <c r="AB50" s="12">
        <v>210</v>
      </c>
      <c r="AC50" s="12">
        <v>280</v>
      </c>
      <c r="AD50" s="12">
        <v>190</v>
      </c>
      <c r="AE50" s="13">
        <v>195</v>
      </c>
      <c r="AF50" s="13">
        <v>195</v>
      </c>
      <c r="AG50" s="13">
        <v>190</v>
      </c>
      <c r="AH50" s="13">
        <v>151</v>
      </c>
      <c r="AI50" s="13">
        <v>112</v>
      </c>
      <c r="AJ50" s="13">
        <v>113</v>
      </c>
      <c r="AK50" s="13">
        <v>101</v>
      </c>
      <c r="AL50" s="13">
        <v>99</v>
      </c>
      <c r="AM50" s="13">
        <v>96</v>
      </c>
      <c r="AN50" s="13">
        <v>91</v>
      </c>
      <c r="AO50" s="13">
        <v>85</v>
      </c>
      <c r="AP50" s="13">
        <v>73</v>
      </c>
      <c r="AQ50" s="13">
        <v>74</v>
      </c>
      <c r="AR50" s="13">
        <v>63</v>
      </c>
      <c r="AS50" s="13">
        <v>57</v>
      </c>
      <c r="AT50" s="13">
        <v>57</v>
      </c>
    </row>
    <row r="51" spans="1:46" x14ac:dyDescent="0.3">
      <c r="A51" s="4" t="s">
        <v>75</v>
      </c>
      <c r="B51" s="34"/>
      <c r="C51" s="34"/>
      <c r="D51" s="34"/>
      <c r="E51" s="34"/>
      <c r="F51" s="34"/>
      <c r="G51" s="34"/>
      <c r="H51" s="34"/>
      <c r="I51" s="34"/>
      <c r="J51" s="34"/>
      <c r="K51" s="34"/>
      <c r="L51" s="34"/>
      <c r="M51" s="34"/>
      <c r="N51" s="34"/>
      <c r="O51" s="34"/>
      <c r="P51" s="34"/>
      <c r="Q51" s="34"/>
      <c r="R51" s="34"/>
      <c r="S51" s="34"/>
      <c r="T51" s="34"/>
      <c r="U51" s="34"/>
      <c r="V51" s="12">
        <v>0</v>
      </c>
      <c r="W51" s="12">
        <v>0</v>
      </c>
      <c r="X51" s="12">
        <v>0</v>
      </c>
      <c r="Y51" s="12">
        <v>0</v>
      </c>
      <c r="Z51" s="12">
        <v>0</v>
      </c>
      <c r="AA51" s="12">
        <v>0</v>
      </c>
      <c r="AB51" s="12">
        <v>0</v>
      </c>
      <c r="AC51" s="12">
        <v>280</v>
      </c>
      <c r="AD51" s="12">
        <v>370</v>
      </c>
      <c r="AE51" s="13">
        <v>525</v>
      </c>
      <c r="AF51" s="13">
        <v>-5</v>
      </c>
      <c r="AG51" s="13">
        <v>-35</v>
      </c>
      <c r="AH51" s="13">
        <v>163</v>
      </c>
      <c r="AI51" s="13">
        <v>-14</v>
      </c>
      <c r="AJ51" s="13">
        <v>-74</v>
      </c>
      <c r="AK51" s="13">
        <v>-200</v>
      </c>
      <c r="AL51" s="13">
        <v>-269</v>
      </c>
      <c r="AM51" s="13">
        <v>-287</v>
      </c>
      <c r="AN51" s="13">
        <v>-141</v>
      </c>
      <c r="AO51" s="13">
        <v>-56</v>
      </c>
      <c r="AP51" s="13">
        <v>-17</v>
      </c>
      <c r="AQ51" s="13">
        <v>-17</v>
      </c>
      <c r="AR51" s="13">
        <v>-58</v>
      </c>
      <c r="AS51" s="13">
        <v>32</v>
      </c>
      <c r="AT51" s="13">
        <v>1</v>
      </c>
    </row>
    <row r="52" spans="1:46" x14ac:dyDescent="0.3">
      <c r="A52" s="4" t="s">
        <v>76</v>
      </c>
      <c r="B52" s="12">
        <v>130</v>
      </c>
      <c r="C52" s="12">
        <v>140</v>
      </c>
      <c r="D52" s="12">
        <v>150</v>
      </c>
      <c r="E52" s="12">
        <v>140</v>
      </c>
      <c r="F52" s="12">
        <v>140</v>
      </c>
      <c r="G52" s="12">
        <v>140</v>
      </c>
      <c r="H52" s="12">
        <v>35</v>
      </c>
      <c r="I52" s="12">
        <v>30</v>
      </c>
      <c r="J52" s="12">
        <v>35</v>
      </c>
      <c r="K52" s="12">
        <v>35</v>
      </c>
      <c r="L52" s="12">
        <v>35</v>
      </c>
      <c r="M52" s="12">
        <v>35</v>
      </c>
      <c r="N52" s="12">
        <v>35</v>
      </c>
      <c r="O52" s="12">
        <v>35</v>
      </c>
      <c r="P52" s="12">
        <v>30</v>
      </c>
      <c r="Q52" s="12">
        <v>30</v>
      </c>
      <c r="R52" s="12">
        <v>30</v>
      </c>
      <c r="S52" s="12">
        <v>50</v>
      </c>
      <c r="T52" s="12">
        <v>50</v>
      </c>
      <c r="U52" s="12">
        <v>50</v>
      </c>
      <c r="V52" s="12">
        <v>45</v>
      </c>
      <c r="W52" s="12">
        <v>35</v>
      </c>
      <c r="X52" s="12">
        <v>35</v>
      </c>
      <c r="Y52" s="12">
        <v>35</v>
      </c>
      <c r="Z52" s="12">
        <v>35</v>
      </c>
      <c r="AA52" s="12">
        <v>35</v>
      </c>
      <c r="AB52" s="12">
        <v>40</v>
      </c>
      <c r="AC52" s="12">
        <v>40</v>
      </c>
      <c r="AD52" s="12">
        <v>45</v>
      </c>
      <c r="AE52" s="13">
        <v>50</v>
      </c>
      <c r="AF52" s="13">
        <v>65</v>
      </c>
      <c r="AG52" s="13">
        <v>60</v>
      </c>
      <c r="AH52" s="13">
        <v>64</v>
      </c>
      <c r="AI52" s="13">
        <v>61</v>
      </c>
      <c r="AJ52" s="13">
        <v>60</v>
      </c>
      <c r="AK52" s="13">
        <v>59</v>
      </c>
      <c r="AL52" s="13">
        <v>58</v>
      </c>
      <c r="AM52" s="13">
        <v>53</v>
      </c>
      <c r="AN52" s="13">
        <v>49</v>
      </c>
      <c r="AO52" s="13">
        <v>42</v>
      </c>
      <c r="AP52" s="13">
        <v>28</v>
      </c>
      <c r="AQ52" s="13">
        <v>29</v>
      </c>
      <c r="AR52" s="13">
        <v>29</v>
      </c>
      <c r="AS52" s="13">
        <v>29</v>
      </c>
      <c r="AT52" s="13">
        <v>30</v>
      </c>
    </row>
    <row r="53" spans="1:46" x14ac:dyDescent="0.3">
      <c r="A53" s="4" t="s">
        <v>45</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3"/>
      <c r="AF53" s="13"/>
      <c r="AG53" s="13"/>
      <c r="AH53" s="13"/>
      <c r="AI53" s="13">
        <v>18</v>
      </c>
      <c r="AJ53" s="13">
        <v>19</v>
      </c>
      <c r="AK53" s="13">
        <v>22</v>
      </c>
      <c r="AL53" s="13">
        <v>23</v>
      </c>
      <c r="AM53" s="13">
        <v>21</v>
      </c>
      <c r="AN53" s="13">
        <v>22</v>
      </c>
      <c r="AO53" s="13">
        <v>26</v>
      </c>
      <c r="AP53" s="13">
        <v>27</v>
      </c>
      <c r="AQ53" s="13">
        <v>29</v>
      </c>
      <c r="AR53" s="13">
        <v>30</v>
      </c>
      <c r="AS53" s="13">
        <v>31</v>
      </c>
      <c r="AT53" s="13">
        <v>30</v>
      </c>
    </row>
    <row r="54" spans="1:46" x14ac:dyDescent="0.3">
      <c r="A54" s="4" t="s">
        <v>46</v>
      </c>
      <c r="B54" s="12">
        <v>160</v>
      </c>
      <c r="C54" s="12">
        <v>90</v>
      </c>
      <c r="D54" s="12">
        <v>100</v>
      </c>
      <c r="E54" s="12">
        <v>110</v>
      </c>
      <c r="F54" s="12">
        <v>130</v>
      </c>
      <c r="G54" s="12">
        <v>120</v>
      </c>
      <c r="H54" s="12">
        <v>20</v>
      </c>
      <c r="I54" s="12">
        <v>15</v>
      </c>
      <c r="J54" s="12">
        <v>15</v>
      </c>
      <c r="K54" s="12">
        <v>20</v>
      </c>
      <c r="L54" s="12">
        <v>15</v>
      </c>
      <c r="M54" s="12">
        <v>10</v>
      </c>
      <c r="N54" s="12">
        <v>15</v>
      </c>
      <c r="O54" s="12">
        <v>-10</v>
      </c>
      <c r="P54" s="12">
        <v>25</v>
      </c>
      <c r="Q54" s="12">
        <v>20</v>
      </c>
      <c r="R54" s="12">
        <v>20</v>
      </c>
      <c r="S54" s="12">
        <v>25</v>
      </c>
      <c r="T54" s="12">
        <v>25</v>
      </c>
      <c r="U54" s="12">
        <v>25</v>
      </c>
      <c r="V54" s="12">
        <v>20</v>
      </c>
      <c r="W54" s="12">
        <v>20</v>
      </c>
      <c r="X54" s="12">
        <v>15</v>
      </c>
      <c r="Y54" s="12">
        <v>20</v>
      </c>
      <c r="Z54" s="12">
        <v>25</v>
      </c>
      <c r="AA54" s="12">
        <v>20</v>
      </c>
      <c r="AB54" s="12">
        <v>25</v>
      </c>
      <c r="AC54" s="12">
        <v>20</v>
      </c>
      <c r="AD54" s="12">
        <v>20</v>
      </c>
      <c r="AE54" s="13">
        <v>20</v>
      </c>
      <c r="AF54" s="13">
        <v>30</v>
      </c>
      <c r="AG54" s="13">
        <v>25</v>
      </c>
      <c r="AH54" s="13">
        <v>24</v>
      </c>
      <c r="AI54" s="13">
        <v>13</v>
      </c>
      <c r="AJ54" s="13">
        <v>13</v>
      </c>
      <c r="AK54" s="13">
        <v>15</v>
      </c>
      <c r="AL54" s="13">
        <v>12</v>
      </c>
      <c r="AM54" s="13">
        <v>12</v>
      </c>
      <c r="AN54" s="13">
        <v>18</v>
      </c>
      <c r="AO54" s="13">
        <v>12</v>
      </c>
      <c r="AP54" s="13">
        <v>10</v>
      </c>
      <c r="AQ54" s="13">
        <v>10</v>
      </c>
      <c r="AR54" s="13">
        <v>10</v>
      </c>
      <c r="AS54" s="13">
        <v>10</v>
      </c>
      <c r="AT54" s="13">
        <v>13</v>
      </c>
    </row>
    <row r="55" spans="1:46" s="17" customFormat="1" x14ac:dyDescent="0.3">
      <c r="A55" s="17" t="s">
        <v>65</v>
      </c>
      <c r="B55" s="18">
        <f>SUM(B47:B54)</f>
        <v>500</v>
      </c>
      <c r="C55" s="18">
        <f t="shared" ref="C55:AR55" si="21">SUM(C47:C54)</f>
        <v>450</v>
      </c>
      <c r="D55" s="18">
        <f t="shared" si="21"/>
        <v>520</v>
      </c>
      <c r="E55" s="18">
        <f t="shared" si="21"/>
        <v>650</v>
      </c>
      <c r="F55" s="18">
        <f t="shared" si="21"/>
        <v>750</v>
      </c>
      <c r="G55" s="18">
        <f t="shared" si="21"/>
        <v>720</v>
      </c>
      <c r="H55" s="18">
        <f t="shared" si="21"/>
        <v>540</v>
      </c>
      <c r="I55" s="18">
        <f t="shared" si="21"/>
        <v>550</v>
      </c>
      <c r="J55" s="18">
        <f t="shared" si="21"/>
        <v>605</v>
      </c>
      <c r="K55" s="18">
        <f t="shared" si="21"/>
        <v>585</v>
      </c>
      <c r="L55" s="18">
        <f t="shared" si="21"/>
        <v>590</v>
      </c>
      <c r="M55" s="18">
        <f t="shared" si="21"/>
        <v>620</v>
      </c>
      <c r="N55" s="18">
        <f t="shared" si="21"/>
        <v>675</v>
      </c>
      <c r="O55" s="18">
        <f t="shared" si="21"/>
        <v>680</v>
      </c>
      <c r="P55" s="18">
        <f t="shared" si="21"/>
        <v>885</v>
      </c>
      <c r="Q55" s="18">
        <f t="shared" si="21"/>
        <v>1340</v>
      </c>
      <c r="R55" s="18">
        <f t="shared" si="21"/>
        <v>1530</v>
      </c>
      <c r="S55" s="18">
        <f t="shared" si="21"/>
        <v>1845</v>
      </c>
      <c r="T55" s="18">
        <f t="shared" si="21"/>
        <v>1990</v>
      </c>
      <c r="U55" s="18">
        <f t="shared" si="21"/>
        <v>2105</v>
      </c>
      <c r="V55" s="18">
        <f t="shared" si="21"/>
        <v>2425</v>
      </c>
      <c r="W55" s="18">
        <f t="shared" si="21"/>
        <v>1935</v>
      </c>
      <c r="X55" s="18">
        <f t="shared" si="21"/>
        <v>1630</v>
      </c>
      <c r="Y55" s="18">
        <f t="shared" si="21"/>
        <v>1495</v>
      </c>
      <c r="Z55" s="18">
        <f t="shared" si="21"/>
        <v>1430</v>
      </c>
      <c r="AA55" s="18">
        <f t="shared" si="21"/>
        <v>1455</v>
      </c>
      <c r="AB55" s="18">
        <f t="shared" si="21"/>
        <v>1415</v>
      </c>
      <c r="AC55" s="18">
        <f t="shared" si="21"/>
        <v>1705</v>
      </c>
      <c r="AD55" s="18">
        <f t="shared" si="21"/>
        <v>1795</v>
      </c>
      <c r="AE55" s="19">
        <f t="shared" si="21"/>
        <v>1935</v>
      </c>
      <c r="AF55" s="19">
        <f t="shared" si="21"/>
        <v>1800</v>
      </c>
      <c r="AG55" s="19">
        <f t="shared" si="21"/>
        <v>1885</v>
      </c>
      <c r="AH55" s="19">
        <f t="shared" si="21"/>
        <v>1989</v>
      </c>
      <c r="AI55" s="19">
        <f t="shared" si="21"/>
        <v>1836</v>
      </c>
      <c r="AJ55" s="19">
        <f t="shared" si="21"/>
        <v>1758</v>
      </c>
      <c r="AK55" s="19">
        <f t="shared" si="21"/>
        <v>1752</v>
      </c>
      <c r="AL55" s="19">
        <f t="shared" si="21"/>
        <v>1688</v>
      </c>
      <c r="AM55" s="19">
        <f t="shared" si="21"/>
        <v>1721</v>
      </c>
      <c r="AN55" s="19">
        <f t="shared" si="21"/>
        <v>2073</v>
      </c>
      <c r="AO55" s="19">
        <f t="shared" si="21"/>
        <v>2318</v>
      </c>
      <c r="AP55" s="19">
        <f t="shared" si="21"/>
        <v>1995</v>
      </c>
      <c r="AQ55" s="19">
        <f t="shared" si="21"/>
        <v>2099</v>
      </c>
      <c r="AR55" s="19">
        <f t="shared" si="21"/>
        <v>2140</v>
      </c>
      <c r="AS55" s="19">
        <f t="shared" ref="AS55:AT55" si="22">SUM(AS47:AS54)</f>
        <v>2258</v>
      </c>
      <c r="AT55" s="19">
        <f t="shared" si="22"/>
        <v>2043</v>
      </c>
    </row>
    <row r="56" spans="1:46" x14ac:dyDescent="0.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3"/>
      <c r="AF56" s="13"/>
      <c r="AG56" s="13"/>
      <c r="AH56" s="13"/>
      <c r="AI56" s="13"/>
      <c r="AJ56" s="13"/>
      <c r="AK56" s="13"/>
      <c r="AL56" s="13"/>
      <c r="AM56" s="13"/>
      <c r="AN56" s="13"/>
      <c r="AO56" s="13"/>
      <c r="AP56" s="13"/>
      <c r="AQ56" s="13"/>
      <c r="AR56" s="13"/>
      <c r="AS56" s="13"/>
      <c r="AT56" s="13"/>
    </row>
    <row r="57" spans="1:46" x14ac:dyDescent="0.3">
      <c r="A57" s="1" t="s">
        <v>4</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3"/>
      <c r="AF57" s="13"/>
      <c r="AG57" s="13"/>
      <c r="AH57" s="13"/>
      <c r="AI57" s="13"/>
      <c r="AJ57" s="13"/>
      <c r="AK57" s="13"/>
      <c r="AL57" s="13"/>
      <c r="AM57" s="13"/>
      <c r="AN57" s="13"/>
      <c r="AO57" s="13"/>
      <c r="AP57" s="13"/>
      <c r="AQ57" s="13"/>
      <c r="AR57" s="13"/>
      <c r="AS57" s="13"/>
      <c r="AT57" s="13"/>
    </row>
    <row r="58" spans="1:46" x14ac:dyDescent="0.3">
      <c r="A58" s="4" t="s">
        <v>37</v>
      </c>
      <c r="B58" s="12">
        <v>150</v>
      </c>
      <c r="C58" s="12">
        <v>140</v>
      </c>
      <c r="D58" s="12">
        <v>160</v>
      </c>
      <c r="E58" s="12">
        <v>150</v>
      </c>
      <c r="F58" s="12">
        <v>140</v>
      </c>
      <c r="G58" s="12">
        <v>105</v>
      </c>
      <c r="H58" s="12">
        <v>90</v>
      </c>
      <c r="I58" s="12">
        <v>90</v>
      </c>
      <c r="J58" s="12">
        <v>85</v>
      </c>
      <c r="K58" s="12">
        <v>85</v>
      </c>
      <c r="L58" s="12">
        <v>90</v>
      </c>
      <c r="M58" s="12">
        <v>95</v>
      </c>
      <c r="N58" s="12">
        <v>85</v>
      </c>
      <c r="O58" s="12">
        <v>90</v>
      </c>
      <c r="P58" s="12">
        <v>125</v>
      </c>
      <c r="Q58" s="12">
        <v>145</v>
      </c>
      <c r="R58" s="12">
        <v>180</v>
      </c>
      <c r="S58" s="12">
        <v>245</v>
      </c>
      <c r="T58" s="12">
        <v>480</v>
      </c>
      <c r="U58" s="12">
        <v>600</v>
      </c>
      <c r="V58" s="12">
        <v>510</v>
      </c>
      <c r="W58" s="12">
        <v>505</v>
      </c>
      <c r="X58" s="12">
        <v>520</v>
      </c>
      <c r="Y58" s="12">
        <v>550</v>
      </c>
      <c r="Z58" s="12">
        <v>635</v>
      </c>
      <c r="AA58" s="12">
        <v>660</v>
      </c>
      <c r="AB58" s="12">
        <v>795</v>
      </c>
      <c r="AC58" s="12">
        <v>820</v>
      </c>
      <c r="AD58" s="12">
        <v>885</v>
      </c>
      <c r="AE58" s="13">
        <v>590</v>
      </c>
      <c r="AF58" s="13">
        <v>820</v>
      </c>
      <c r="AG58" s="13">
        <v>680</v>
      </c>
      <c r="AH58" s="13">
        <v>799</v>
      </c>
      <c r="AI58" s="13">
        <v>778</v>
      </c>
      <c r="AJ58" s="13">
        <v>788</v>
      </c>
      <c r="AK58" s="13">
        <v>750</v>
      </c>
      <c r="AL58" s="13">
        <v>776</v>
      </c>
      <c r="AM58" s="13">
        <v>818</v>
      </c>
      <c r="AN58" s="13">
        <v>880</v>
      </c>
      <c r="AO58" s="13">
        <v>917</v>
      </c>
      <c r="AP58" s="13">
        <v>776</v>
      </c>
      <c r="AQ58" s="13">
        <v>737</v>
      </c>
      <c r="AR58" s="13">
        <v>708</v>
      </c>
      <c r="AS58" s="13">
        <v>805</v>
      </c>
      <c r="AT58" s="13">
        <v>719</v>
      </c>
    </row>
    <row r="59" spans="1:46" x14ac:dyDescent="0.3">
      <c r="A59" s="4" t="s">
        <v>72</v>
      </c>
      <c r="B59" s="34"/>
      <c r="C59" s="34"/>
      <c r="D59" s="34"/>
      <c r="E59" s="34"/>
      <c r="F59" s="34"/>
      <c r="G59" s="34"/>
      <c r="H59" s="12">
        <v>20</v>
      </c>
      <c r="I59" s="12">
        <v>25</v>
      </c>
      <c r="J59" s="12">
        <v>20</v>
      </c>
      <c r="K59" s="12">
        <v>25</v>
      </c>
      <c r="L59" s="12">
        <v>25</v>
      </c>
      <c r="M59" s="12">
        <v>25</v>
      </c>
      <c r="N59" s="12">
        <v>20</v>
      </c>
      <c r="O59" s="12">
        <v>20</v>
      </c>
      <c r="P59" s="12">
        <v>20</v>
      </c>
      <c r="Q59" s="12">
        <v>20</v>
      </c>
      <c r="R59" s="12">
        <v>20</v>
      </c>
      <c r="S59" s="12">
        <v>20</v>
      </c>
      <c r="T59" s="12">
        <v>20</v>
      </c>
      <c r="U59" s="12">
        <v>20</v>
      </c>
      <c r="V59" s="12">
        <v>20</v>
      </c>
      <c r="W59" s="12">
        <v>20</v>
      </c>
      <c r="X59" s="12">
        <v>20</v>
      </c>
      <c r="Y59" s="12">
        <v>25</v>
      </c>
      <c r="Z59" s="12">
        <v>25</v>
      </c>
      <c r="AA59" s="12">
        <v>25</v>
      </c>
      <c r="AB59" s="12">
        <v>25</v>
      </c>
      <c r="AC59" s="12">
        <v>25</v>
      </c>
      <c r="AD59" s="12">
        <v>20</v>
      </c>
      <c r="AE59" s="13">
        <v>20</v>
      </c>
      <c r="AF59" s="13">
        <v>20</v>
      </c>
      <c r="AG59" s="13">
        <v>20</v>
      </c>
      <c r="AH59" s="13">
        <v>17</v>
      </c>
      <c r="AI59" s="13">
        <v>18</v>
      </c>
      <c r="AJ59" s="13">
        <v>16</v>
      </c>
      <c r="AK59" s="13">
        <v>15</v>
      </c>
      <c r="AL59" s="13">
        <v>15</v>
      </c>
      <c r="AM59" s="13">
        <v>17</v>
      </c>
      <c r="AN59" s="13">
        <v>17</v>
      </c>
      <c r="AO59" s="13">
        <v>17</v>
      </c>
      <c r="AP59" s="13">
        <v>16</v>
      </c>
      <c r="AQ59" s="13">
        <v>17</v>
      </c>
      <c r="AR59" s="13">
        <v>16</v>
      </c>
      <c r="AS59" s="13">
        <v>16</v>
      </c>
      <c r="AT59" s="13">
        <v>16</v>
      </c>
    </row>
    <row r="60" spans="1:46" x14ac:dyDescent="0.3">
      <c r="A60" s="4" t="s">
        <v>73</v>
      </c>
      <c r="B60" s="12">
        <v>220</v>
      </c>
      <c r="C60" s="12">
        <v>160</v>
      </c>
      <c r="D60" s="12">
        <v>190</v>
      </c>
      <c r="E60" s="12">
        <v>290</v>
      </c>
      <c r="F60" s="12">
        <v>290</v>
      </c>
      <c r="G60" s="12">
        <v>270</v>
      </c>
      <c r="H60" s="12">
        <v>280</v>
      </c>
      <c r="I60" s="12">
        <v>290</v>
      </c>
      <c r="J60" s="12">
        <v>300</v>
      </c>
      <c r="K60" s="12">
        <v>310</v>
      </c>
      <c r="L60" s="12">
        <v>320</v>
      </c>
      <c r="M60" s="12">
        <v>420</v>
      </c>
      <c r="N60" s="12">
        <v>450</v>
      </c>
      <c r="O60" s="12">
        <v>500</v>
      </c>
      <c r="P60" s="12">
        <v>550</v>
      </c>
      <c r="Q60" s="12">
        <v>580</v>
      </c>
      <c r="R60" s="12">
        <v>600</v>
      </c>
      <c r="S60" s="12">
        <v>620</v>
      </c>
      <c r="T60" s="12">
        <v>590</v>
      </c>
      <c r="U60" s="12">
        <v>545</v>
      </c>
      <c r="V60" s="12">
        <v>470</v>
      </c>
      <c r="W60" s="12">
        <v>475</v>
      </c>
      <c r="X60" s="12">
        <v>505</v>
      </c>
      <c r="Y60" s="12">
        <v>515</v>
      </c>
      <c r="Z60" s="12">
        <v>520</v>
      </c>
      <c r="AA60" s="12">
        <v>475</v>
      </c>
      <c r="AB60" s="12">
        <v>270</v>
      </c>
      <c r="AC60" s="12">
        <v>275</v>
      </c>
      <c r="AD60" s="12">
        <v>275</v>
      </c>
      <c r="AE60" s="13">
        <v>295</v>
      </c>
      <c r="AF60" s="13">
        <v>250</v>
      </c>
      <c r="AG60" s="13">
        <v>220</v>
      </c>
      <c r="AH60" s="13">
        <v>220</v>
      </c>
      <c r="AI60" s="13">
        <v>184</v>
      </c>
      <c r="AJ60" s="13">
        <v>205</v>
      </c>
      <c r="AK60" s="13">
        <v>227</v>
      </c>
      <c r="AL60" s="13">
        <v>200</v>
      </c>
      <c r="AM60" s="13">
        <v>174</v>
      </c>
      <c r="AN60" s="13">
        <v>156</v>
      </c>
      <c r="AO60" s="13">
        <v>140</v>
      </c>
      <c r="AP60" s="13">
        <v>102</v>
      </c>
      <c r="AQ60" s="13">
        <v>89</v>
      </c>
      <c r="AR60" s="13">
        <v>78</v>
      </c>
      <c r="AS60" s="13">
        <v>87</v>
      </c>
      <c r="AT60" s="13">
        <v>83</v>
      </c>
    </row>
    <row r="61" spans="1:46" x14ac:dyDescent="0.3">
      <c r="A61" s="4" t="s">
        <v>74</v>
      </c>
      <c r="B61" s="12">
        <v>160</v>
      </c>
      <c r="C61" s="12">
        <v>360</v>
      </c>
      <c r="D61" s="12">
        <v>390</v>
      </c>
      <c r="E61" s="12">
        <v>650</v>
      </c>
      <c r="F61" s="12">
        <v>680</v>
      </c>
      <c r="G61" s="12">
        <v>600</v>
      </c>
      <c r="H61" s="12">
        <v>750</v>
      </c>
      <c r="I61" s="12">
        <v>920</v>
      </c>
      <c r="J61" s="12">
        <v>1020</v>
      </c>
      <c r="K61" s="12">
        <v>980</v>
      </c>
      <c r="L61" s="12">
        <v>990</v>
      </c>
      <c r="M61" s="12">
        <v>1160</v>
      </c>
      <c r="N61" s="12">
        <v>1130</v>
      </c>
      <c r="O61" s="12">
        <v>1280</v>
      </c>
      <c r="P61" s="12">
        <v>1400</v>
      </c>
      <c r="Q61" s="12">
        <v>1600</v>
      </c>
      <c r="R61" s="12">
        <v>990</v>
      </c>
      <c r="S61" s="12">
        <v>1390</v>
      </c>
      <c r="T61" s="12">
        <v>1060</v>
      </c>
      <c r="U61" s="12">
        <v>980</v>
      </c>
      <c r="V61" s="12">
        <v>990</v>
      </c>
      <c r="W61" s="12">
        <v>260</v>
      </c>
      <c r="X61" s="12">
        <v>140</v>
      </c>
      <c r="Y61" s="12">
        <v>225</v>
      </c>
      <c r="Z61" s="12">
        <v>235</v>
      </c>
      <c r="AA61" s="12">
        <v>325</v>
      </c>
      <c r="AB61" s="12">
        <v>330</v>
      </c>
      <c r="AC61" s="12">
        <v>325</v>
      </c>
      <c r="AD61" s="12">
        <v>320</v>
      </c>
      <c r="AE61" s="13">
        <v>270</v>
      </c>
      <c r="AF61" s="13">
        <v>295</v>
      </c>
      <c r="AG61" s="13">
        <v>300</v>
      </c>
      <c r="AH61" s="13">
        <v>320</v>
      </c>
      <c r="AI61" s="13">
        <v>220</v>
      </c>
      <c r="AJ61" s="13">
        <v>214</v>
      </c>
      <c r="AK61" s="13">
        <v>231</v>
      </c>
      <c r="AL61" s="13">
        <v>227</v>
      </c>
      <c r="AM61" s="13">
        <v>220</v>
      </c>
      <c r="AN61" s="13">
        <v>198</v>
      </c>
      <c r="AO61" s="13">
        <v>180</v>
      </c>
      <c r="AP61" s="13">
        <v>162</v>
      </c>
      <c r="AQ61" s="13">
        <v>158</v>
      </c>
      <c r="AR61" s="13">
        <v>128</v>
      </c>
      <c r="AS61" s="13">
        <v>122</v>
      </c>
      <c r="AT61" s="13">
        <v>126</v>
      </c>
    </row>
    <row r="62" spans="1:46" x14ac:dyDescent="0.3">
      <c r="A62" s="4" t="s">
        <v>75</v>
      </c>
      <c r="B62" s="34"/>
      <c r="C62" s="34"/>
      <c r="D62" s="34"/>
      <c r="E62" s="34"/>
      <c r="F62" s="34"/>
      <c r="G62" s="34"/>
      <c r="H62" s="34"/>
      <c r="I62" s="34"/>
      <c r="J62" s="34"/>
      <c r="K62" s="34"/>
      <c r="L62" s="34"/>
      <c r="M62" s="34"/>
      <c r="N62" s="34"/>
      <c r="O62" s="34"/>
      <c r="P62" s="34"/>
      <c r="Q62" s="34"/>
      <c r="R62" s="34"/>
      <c r="S62" s="34"/>
      <c r="T62" s="34"/>
      <c r="U62" s="34"/>
      <c r="V62" s="12">
        <v>0</v>
      </c>
      <c r="W62" s="12">
        <v>0</v>
      </c>
      <c r="X62" s="12">
        <v>0</v>
      </c>
      <c r="Y62" s="12">
        <v>0</v>
      </c>
      <c r="Z62" s="12">
        <v>0</v>
      </c>
      <c r="AA62" s="12">
        <v>0</v>
      </c>
      <c r="AB62" s="12">
        <v>0</v>
      </c>
      <c r="AC62" s="12">
        <v>0</v>
      </c>
      <c r="AD62" s="12">
        <v>0</v>
      </c>
      <c r="AE62" s="13">
        <v>0</v>
      </c>
      <c r="AF62" s="13">
        <v>10</v>
      </c>
      <c r="AG62" s="13">
        <v>5</v>
      </c>
      <c r="AH62" s="13">
        <v>0</v>
      </c>
      <c r="AI62" s="13">
        <v>-4</v>
      </c>
      <c r="AJ62" s="13">
        <v>-2</v>
      </c>
      <c r="AK62" s="13">
        <v>4</v>
      </c>
      <c r="AL62" s="13">
        <v>-3</v>
      </c>
      <c r="AM62" s="13">
        <v>-3</v>
      </c>
      <c r="AN62" s="13">
        <v>-1</v>
      </c>
      <c r="AO62" s="13">
        <v>1</v>
      </c>
      <c r="AP62" s="13">
        <v>3</v>
      </c>
      <c r="AQ62" s="13">
        <v>2</v>
      </c>
      <c r="AR62" s="13">
        <v>1</v>
      </c>
      <c r="AS62" s="13">
        <v>7</v>
      </c>
      <c r="AT62" s="13">
        <v>3</v>
      </c>
    </row>
    <row r="63" spans="1:46" x14ac:dyDescent="0.3">
      <c r="A63" s="4" t="s">
        <v>76</v>
      </c>
      <c r="B63" s="12">
        <v>40</v>
      </c>
      <c r="C63" s="12">
        <v>60</v>
      </c>
      <c r="D63" s="12">
        <v>60</v>
      </c>
      <c r="E63" s="12">
        <v>50</v>
      </c>
      <c r="F63" s="12">
        <v>60</v>
      </c>
      <c r="G63" s="12">
        <v>60</v>
      </c>
      <c r="H63" s="12">
        <v>70</v>
      </c>
      <c r="I63" s="12">
        <v>80</v>
      </c>
      <c r="J63" s="12">
        <v>105</v>
      </c>
      <c r="K63" s="12">
        <v>110</v>
      </c>
      <c r="L63" s="12">
        <v>115</v>
      </c>
      <c r="M63" s="12">
        <v>120</v>
      </c>
      <c r="N63" s="12">
        <v>120</v>
      </c>
      <c r="O63" s="12">
        <v>120</v>
      </c>
      <c r="P63" s="12">
        <v>120</v>
      </c>
      <c r="Q63" s="12">
        <v>115</v>
      </c>
      <c r="R63" s="12">
        <v>115</v>
      </c>
      <c r="S63" s="12">
        <v>110</v>
      </c>
      <c r="T63" s="12">
        <v>105</v>
      </c>
      <c r="U63" s="12">
        <v>105</v>
      </c>
      <c r="V63" s="12">
        <v>150</v>
      </c>
      <c r="W63" s="12">
        <v>140</v>
      </c>
      <c r="X63" s="12">
        <v>165</v>
      </c>
      <c r="Y63" s="12">
        <v>160</v>
      </c>
      <c r="Z63" s="12">
        <v>155</v>
      </c>
      <c r="AA63" s="12">
        <v>155</v>
      </c>
      <c r="AB63" s="12">
        <v>145</v>
      </c>
      <c r="AC63" s="12">
        <v>125</v>
      </c>
      <c r="AD63" s="12">
        <v>115</v>
      </c>
      <c r="AE63" s="13">
        <v>80</v>
      </c>
      <c r="AF63" s="13">
        <v>75</v>
      </c>
      <c r="AG63" s="13">
        <v>70</v>
      </c>
      <c r="AH63" s="13">
        <v>70</v>
      </c>
      <c r="AI63" s="13">
        <v>70</v>
      </c>
      <c r="AJ63" s="13">
        <v>67</v>
      </c>
      <c r="AK63" s="13">
        <v>66</v>
      </c>
      <c r="AL63" s="13">
        <v>64</v>
      </c>
      <c r="AM63" s="13">
        <v>57</v>
      </c>
      <c r="AN63" s="13">
        <v>52</v>
      </c>
      <c r="AO63" s="13">
        <v>45</v>
      </c>
      <c r="AP63" s="13">
        <v>31</v>
      </c>
      <c r="AQ63" s="13">
        <v>32</v>
      </c>
      <c r="AR63" s="13">
        <v>31</v>
      </c>
      <c r="AS63" s="13">
        <v>29</v>
      </c>
      <c r="AT63" s="13">
        <v>27</v>
      </c>
    </row>
    <row r="64" spans="1:46" x14ac:dyDescent="0.3">
      <c r="A64" s="4" t="s">
        <v>45</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3"/>
      <c r="AF64" s="13"/>
      <c r="AG64" s="13"/>
      <c r="AH64" s="13"/>
      <c r="AI64" s="13">
        <v>7</v>
      </c>
      <c r="AJ64" s="13">
        <v>8</v>
      </c>
      <c r="AK64" s="13">
        <v>10</v>
      </c>
      <c r="AL64" s="13">
        <v>12</v>
      </c>
      <c r="AM64" s="13">
        <v>13</v>
      </c>
      <c r="AN64" s="13">
        <v>13</v>
      </c>
      <c r="AO64" s="13">
        <v>14</v>
      </c>
      <c r="AP64" s="13">
        <v>13</v>
      </c>
      <c r="AQ64" s="13">
        <v>14</v>
      </c>
      <c r="AR64" s="13">
        <v>14</v>
      </c>
      <c r="AS64" s="13">
        <v>14</v>
      </c>
      <c r="AT64" s="13">
        <v>14</v>
      </c>
    </row>
    <row r="65" spans="1:46" x14ac:dyDescent="0.3">
      <c r="A65" s="4" t="s">
        <v>46</v>
      </c>
      <c r="B65" s="12">
        <v>120</v>
      </c>
      <c r="C65" s="12">
        <v>100</v>
      </c>
      <c r="D65" s="12">
        <v>90</v>
      </c>
      <c r="E65" s="12">
        <v>80</v>
      </c>
      <c r="F65" s="12">
        <v>80</v>
      </c>
      <c r="G65" s="12">
        <v>50</v>
      </c>
      <c r="H65" s="12">
        <v>30</v>
      </c>
      <c r="I65" s="12">
        <v>35</v>
      </c>
      <c r="J65" s="12">
        <v>20</v>
      </c>
      <c r="K65" s="12">
        <v>20</v>
      </c>
      <c r="L65" s="12">
        <v>15</v>
      </c>
      <c r="M65" s="12">
        <v>10</v>
      </c>
      <c r="N65" s="12">
        <v>10</v>
      </c>
      <c r="O65" s="12">
        <v>10</v>
      </c>
      <c r="P65" s="12">
        <v>15</v>
      </c>
      <c r="Q65" s="12">
        <v>10</v>
      </c>
      <c r="R65" s="12">
        <v>10</v>
      </c>
      <c r="S65" s="12">
        <v>10</v>
      </c>
      <c r="T65" s="12">
        <v>10</v>
      </c>
      <c r="U65" s="12">
        <v>10</v>
      </c>
      <c r="V65" s="12">
        <v>15</v>
      </c>
      <c r="W65" s="12">
        <v>10</v>
      </c>
      <c r="X65" s="12">
        <v>10</v>
      </c>
      <c r="Y65" s="12">
        <v>5</v>
      </c>
      <c r="Z65" s="12">
        <v>10</v>
      </c>
      <c r="AA65" s="12">
        <v>10</v>
      </c>
      <c r="AB65" s="12">
        <v>10</v>
      </c>
      <c r="AC65" s="12">
        <v>10</v>
      </c>
      <c r="AD65" s="12">
        <v>10</v>
      </c>
      <c r="AE65" s="13">
        <v>10</v>
      </c>
      <c r="AF65" s="13">
        <v>10</v>
      </c>
      <c r="AG65" s="13">
        <v>10</v>
      </c>
      <c r="AH65" s="13">
        <v>9</v>
      </c>
      <c r="AI65" s="13">
        <v>6</v>
      </c>
      <c r="AJ65" s="13">
        <v>6</v>
      </c>
      <c r="AK65" s="13">
        <v>6</v>
      </c>
      <c r="AL65" s="13">
        <v>6</v>
      </c>
      <c r="AM65" s="13">
        <v>6</v>
      </c>
      <c r="AN65" s="13">
        <v>6</v>
      </c>
      <c r="AO65" s="13">
        <v>6</v>
      </c>
      <c r="AP65" s="13">
        <v>4</v>
      </c>
      <c r="AQ65" s="13">
        <v>6</v>
      </c>
      <c r="AR65" s="13">
        <v>6</v>
      </c>
      <c r="AS65" s="13">
        <v>6</v>
      </c>
      <c r="AT65" s="13">
        <v>6</v>
      </c>
    </row>
    <row r="66" spans="1:46" s="17" customFormat="1" x14ac:dyDescent="0.3">
      <c r="A66" s="17" t="s">
        <v>65</v>
      </c>
      <c r="B66" s="18">
        <f>SUM(B58:B65)</f>
        <v>690</v>
      </c>
      <c r="C66" s="18">
        <f t="shared" ref="C66:AR66" si="23">SUM(C58:C65)</f>
        <v>820</v>
      </c>
      <c r="D66" s="18">
        <f t="shared" si="23"/>
        <v>890</v>
      </c>
      <c r="E66" s="18">
        <f t="shared" si="23"/>
        <v>1220</v>
      </c>
      <c r="F66" s="18">
        <f t="shared" si="23"/>
        <v>1250</v>
      </c>
      <c r="G66" s="18">
        <f t="shared" si="23"/>
        <v>1085</v>
      </c>
      <c r="H66" s="18">
        <f t="shared" si="23"/>
        <v>1240</v>
      </c>
      <c r="I66" s="18">
        <f t="shared" si="23"/>
        <v>1440</v>
      </c>
      <c r="J66" s="18">
        <f t="shared" si="23"/>
        <v>1550</v>
      </c>
      <c r="K66" s="18">
        <f t="shared" si="23"/>
        <v>1530</v>
      </c>
      <c r="L66" s="18">
        <f t="shared" si="23"/>
        <v>1555</v>
      </c>
      <c r="M66" s="18">
        <f t="shared" si="23"/>
        <v>1830</v>
      </c>
      <c r="N66" s="18">
        <f t="shared" si="23"/>
        <v>1815</v>
      </c>
      <c r="O66" s="18">
        <f t="shared" si="23"/>
        <v>2020</v>
      </c>
      <c r="P66" s="18">
        <f t="shared" si="23"/>
        <v>2230</v>
      </c>
      <c r="Q66" s="18">
        <f t="shared" si="23"/>
        <v>2470</v>
      </c>
      <c r="R66" s="18">
        <f t="shared" si="23"/>
        <v>1915</v>
      </c>
      <c r="S66" s="18">
        <f t="shared" si="23"/>
        <v>2395</v>
      </c>
      <c r="T66" s="18">
        <f t="shared" si="23"/>
        <v>2265</v>
      </c>
      <c r="U66" s="18">
        <f t="shared" si="23"/>
        <v>2260</v>
      </c>
      <c r="V66" s="18">
        <f t="shared" si="23"/>
        <v>2155</v>
      </c>
      <c r="W66" s="18">
        <f t="shared" si="23"/>
        <v>1410</v>
      </c>
      <c r="X66" s="18">
        <f t="shared" si="23"/>
        <v>1360</v>
      </c>
      <c r="Y66" s="18">
        <f t="shared" si="23"/>
        <v>1480</v>
      </c>
      <c r="Z66" s="18">
        <f t="shared" si="23"/>
        <v>1580</v>
      </c>
      <c r="AA66" s="18">
        <f t="shared" si="23"/>
        <v>1650</v>
      </c>
      <c r="AB66" s="18">
        <f t="shared" si="23"/>
        <v>1575</v>
      </c>
      <c r="AC66" s="18">
        <f t="shared" si="23"/>
        <v>1580</v>
      </c>
      <c r="AD66" s="18">
        <f t="shared" si="23"/>
        <v>1625</v>
      </c>
      <c r="AE66" s="19">
        <f t="shared" si="23"/>
        <v>1265</v>
      </c>
      <c r="AF66" s="19">
        <f t="shared" si="23"/>
        <v>1480</v>
      </c>
      <c r="AG66" s="19">
        <f t="shared" si="23"/>
        <v>1305</v>
      </c>
      <c r="AH66" s="19">
        <f t="shared" si="23"/>
        <v>1435</v>
      </c>
      <c r="AI66" s="19">
        <f t="shared" si="23"/>
        <v>1279</v>
      </c>
      <c r="AJ66" s="19">
        <f t="shared" si="23"/>
        <v>1302</v>
      </c>
      <c r="AK66" s="19">
        <f t="shared" si="23"/>
        <v>1309</v>
      </c>
      <c r="AL66" s="19">
        <f t="shared" si="23"/>
        <v>1297</v>
      </c>
      <c r="AM66" s="19">
        <f t="shared" si="23"/>
        <v>1302</v>
      </c>
      <c r="AN66" s="19">
        <f t="shared" si="23"/>
        <v>1321</v>
      </c>
      <c r="AO66" s="19">
        <f t="shared" si="23"/>
        <v>1320</v>
      </c>
      <c r="AP66" s="19">
        <f t="shared" si="23"/>
        <v>1107</v>
      </c>
      <c r="AQ66" s="19">
        <f t="shared" si="23"/>
        <v>1055</v>
      </c>
      <c r="AR66" s="19">
        <f t="shared" si="23"/>
        <v>982</v>
      </c>
      <c r="AS66" s="19">
        <f t="shared" ref="AS66:AT66" si="24">SUM(AS58:AS65)</f>
        <v>1086</v>
      </c>
      <c r="AT66" s="19">
        <f t="shared" si="24"/>
        <v>994</v>
      </c>
    </row>
    <row r="67" spans="1:46" x14ac:dyDescent="0.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3"/>
      <c r="AF67" s="13"/>
      <c r="AG67" s="13"/>
      <c r="AH67" s="13"/>
      <c r="AI67" s="13"/>
      <c r="AJ67" s="13"/>
      <c r="AK67" s="13"/>
      <c r="AL67" s="13"/>
      <c r="AM67" s="13"/>
      <c r="AN67" s="13"/>
      <c r="AO67" s="13"/>
      <c r="AP67" s="13"/>
      <c r="AQ67" s="13"/>
      <c r="AR67" s="13"/>
      <c r="AS67" s="13"/>
      <c r="AT67" s="13"/>
    </row>
    <row r="68" spans="1:46" x14ac:dyDescent="0.3">
      <c r="A68" s="1" t="s">
        <v>32</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3"/>
      <c r="AF68" s="13"/>
      <c r="AG68" s="13"/>
      <c r="AH68" s="13"/>
      <c r="AI68" s="13"/>
      <c r="AJ68" s="13"/>
      <c r="AK68" s="13"/>
      <c r="AL68" s="13"/>
      <c r="AM68" s="13"/>
      <c r="AN68" s="13"/>
      <c r="AO68" s="13"/>
      <c r="AP68" s="13"/>
      <c r="AQ68" s="13"/>
      <c r="AR68" s="13"/>
      <c r="AS68" s="13"/>
      <c r="AT68" s="13"/>
    </row>
    <row r="69" spans="1:46" x14ac:dyDescent="0.3">
      <c r="A69" s="4" t="s">
        <v>37</v>
      </c>
      <c r="B69" s="12">
        <v>150</v>
      </c>
      <c r="C69" s="12">
        <v>130</v>
      </c>
      <c r="D69" s="12">
        <v>130</v>
      </c>
      <c r="E69" s="12">
        <v>150</v>
      </c>
      <c r="F69" s="12">
        <v>200</v>
      </c>
      <c r="G69" s="12">
        <v>215</v>
      </c>
      <c r="H69" s="12">
        <v>160</v>
      </c>
      <c r="I69" s="12">
        <v>160</v>
      </c>
      <c r="J69" s="12">
        <v>155</v>
      </c>
      <c r="K69" s="12">
        <v>160</v>
      </c>
      <c r="L69" s="12">
        <v>200</v>
      </c>
      <c r="M69" s="12">
        <v>220</v>
      </c>
      <c r="N69" s="12">
        <v>320</v>
      </c>
      <c r="O69" s="12">
        <v>450</v>
      </c>
      <c r="P69" s="12">
        <v>525</v>
      </c>
      <c r="Q69" s="12">
        <v>950</v>
      </c>
      <c r="R69" s="12">
        <v>1230</v>
      </c>
      <c r="S69" s="12">
        <v>1680</v>
      </c>
      <c r="T69" s="12">
        <v>2820</v>
      </c>
      <c r="U69" s="12">
        <v>3490</v>
      </c>
      <c r="V69" s="12">
        <v>2805</v>
      </c>
      <c r="W69" s="12">
        <v>2375</v>
      </c>
      <c r="X69" s="12">
        <v>640</v>
      </c>
      <c r="Y69" s="12">
        <v>1205</v>
      </c>
      <c r="Z69" s="12">
        <v>1445</v>
      </c>
      <c r="AA69" s="12">
        <v>1430</v>
      </c>
      <c r="AB69" s="12">
        <v>1415</v>
      </c>
      <c r="AC69" s="12">
        <v>1695</v>
      </c>
      <c r="AD69" s="12">
        <v>1290</v>
      </c>
      <c r="AE69" s="13">
        <v>1020</v>
      </c>
      <c r="AF69" s="13">
        <v>1355</v>
      </c>
      <c r="AG69" s="13">
        <v>1545</v>
      </c>
      <c r="AH69" s="13">
        <v>1803</v>
      </c>
      <c r="AI69" s="13">
        <v>1760</v>
      </c>
      <c r="AJ69" s="13">
        <v>1950</v>
      </c>
      <c r="AK69" s="13">
        <v>2029</v>
      </c>
      <c r="AL69" s="13">
        <v>1981</v>
      </c>
      <c r="AM69" s="13">
        <v>2009</v>
      </c>
      <c r="AN69" s="13">
        <v>2069</v>
      </c>
      <c r="AO69" s="13">
        <v>2058</v>
      </c>
      <c r="AP69" s="13">
        <v>1701</v>
      </c>
      <c r="AQ69" s="13">
        <v>1724</v>
      </c>
      <c r="AR69" s="13">
        <v>1827</v>
      </c>
      <c r="AS69" s="13">
        <v>1894</v>
      </c>
      <c r="AT69" s="13">
        <v>1916</v>
      </c>
    </row>
    <row r="70" spans="1:46" x14ac:dyDescent="0.3">
      <c r="A70" s="4" t="s">
        <v>72</v>
      </c>
      <c r="B70" s="34"/>
      <c r="C70" s="34"/>
      <c r="D70" s="34"/>
      <c r="E70" s="34"/>
      <c r="F70" s="34"/>
      <c r="G70" s="34"/>
      <c r="H70" s="12">
        <v>60</v>
      </c>
      <c r="I70" s="12">
        <v>70</v>
      </c>
      <c r="J70" s="12">
        <v>70</v>
      </c>
      <c r="K70" s="12">
        <v>75</v>
      </c>
      <c r="L70" s="12">
        <v>75</v>
      </c>
      <c r="M70" s="12">
        <v>80</v>
      </c>
      <c r="N70" s="12">
        <v>65</v>
      </c>
      <c r="O70" s="12">
        <v>65</v>
      </c>
      <c r="P70" s="12">
        <v>60</v>
      </c>
      <c r="Q70" s="12">
        <v>70</v>
      </c>
      <c r="R70" s="12">
        <v>70</v>
      </c>
      <c r="S70" s="12">
        <v>70</v>
      </c>
      <c r="T70" s="12">
        <v>70</v>
      </c>
      <c r="U70" s="12">
        <v>75</v>
      </c>
      <c r="V70" s="12">
        <v>65</v>
      </c>
      <c r="W70" s="12">
        <v>75</v>
      </c>
      <c r="X70" s="12">
        <v>75</v>
      </c>
      <c r="Y70" s="12">
        <v>70</v>
      </c>
      <c r="Z70" s="12">
        <v>85</v>
      </c>
      <c r="AA70" s="12">
        <v>85</v>
      </c>
      <c r="AB70" s="12">
        <v>80</v>
      </c>
      <c r="AC70" s="12">
        <v>75</v>
      </c>
      <c r="AD70" s="12">
        <v>55</v>
      </c>
      <c r="AE70" s="13">
        <v>50</v>
      </c>
      <c r="AF70" s="13">
        <v>65</v>
      </c>
      <c r="AG70" s="13">
        <v>80</v>
      </c>
      <c r="AH70" s="13">
        <v>87</v>
      </c>
      <c r="AI70" s="13">
        <v>68</v>
      </c>
      <c r="AJ70" s="13">
        <v>71</v>
      </c>
      <c r="AK70" s="13">
        <v>76</v>
      </c>
      <c r="AL70" s="13">
        <v>73</v>
      </c>
      <c r="AM70" s="13">
        <v>75</v>
      </c>
      <c r="AN70" s="13">
        <v>76</v>
      </c>
      <c r="AO70" s="13">
        <v>84</v>
      </c>
      <c r="AP70" s="13">
        <v>35</v>
      </c>
      <c r="AQ70" s="13">
        <v>76</v>
      </c>
      <c r="AR70" s="13">
        <v>70</v>
      </c>
      <c r="AS70" s="13">
        <v>70</v>
      </c>
      <c r="AT70" s="13">
        <v>76</v>
      </c>
    </row>
    <row r="71" spans="1:46" x14ac:dyDescent="0.3">
      <c r="A71" s="4" t="s">
        <v>73</v>
      </c>
      <c r="B71" s="12">
        <v>200</v>
      </c>
      <c r="C71" s="12">
        <v>210</v>
      </c>
      <c r="D71" s="12">
        <v>260</v>
      </c>
      <c r="E71" s="12">
        <v>280</v>
      </c>
      <c r="F71" s="12">
        <v>330</v>
      </c>
      <c r="G71" s="12">
        <v>340</v>
      </c>
      <c r="H71" s="12">
        <v>375</v>
      </c>
      <c r="I71" s="12">
        <v>390</v>
      </c>
      <c r="J71" s="12">
        <v>390</v>
      </c>
      <c r="K71" s="12">
        <v>395</v>
      </c>
      <c r="L71" s="12">
        <v>400</v>
      </c>
      <c r="M71" s="12">
        <v>400</v>
      </c>
      <c r="N71" s="12">
        <v>400</v>
      </c>
      <c r="O71" s="12">
        <v>400</v>
      </c>
      <c r="P71" s="12">
        <v>410</v>
      </c>
      <c r="Q71" s="12">
        <v>410</v>
      </c>
      <c r="R71" s="12">
        <v>410</v>
      </c>
      <c r="S71" s="12">
        <v>415</v>
      </c>
      <c r="T71" s="12">
        <v>390</v>
      </c>
      <c r="U71" s="12">
        <v>350</v>
      </c>
      <c r="V71" s="12">
        <v>230</v>
      </c>
      <c r="W71" s="12">
        <v>190</v>
      </c>
      <c r="X71" s="12">
        <v>215</v>
      </c>
      <c r="Y71" s="12">
        <v>225</v>
      </c>
      <c r="Z71" s="12">
        <v>235</v>
      </c>
      <c r="AA71" s="12">
        <v>250</v>
      </c>
      <c r="AB71" s="12">
        <v>260</v>
      </c>
      <c r="AC71" s="12">
        <v>265</v>
      </c>
      <c r="AD71" s="12">
        <v>270</v>
      </c>
      <c r="AE71" s="13">
        <v>260</v>
      </c>
      <c r="AF71" s="13">
        <v>250</v>
      </c>
      <c r="AG71" s="13">
        <v>225</v>
      </c>
      <c r="AH71" s="13">
        <v>190</v>
      </c>
      <c r="AI71" s="13">
        <v>171</v>
      </c>
      <c r="AJ71" s="13">
        <v>160</v>
      </c>
      <c r="AK71" s="13">
        <v>150</v>
      </c>
      <c r="AL71" s="13">
        <v>143</v>
      </c>
      <c r="AM71" s="13">
        <v>137</v>
      </c>
      <c r="AN71" s="13">
        <v>130</v>
      </c>
      <c r="AO71" s="13">
        <v>112</v>
      </c>
      <c r="AP71" s="13">
        <v>77</v>
      </c>
      <c r="AQ71" s="13">
        <v>70</v>
      </c>
      <c r="AR71" s="13">
        <v>65</v>
      </c>
      <c r="AS71" s="13">
        <v>63</v>
      </c>
      <c r="AT71" s="13">
        <v>61</v>
      </c>
    </row>
    <row r="72" spans="1:46" x14ac:dyDescent="0.3">
      <c r="A72" s="4" t="s">
        <v>74</v>
      </c>
      <c r="B72" s="12">
        <v>320</v>
      </c>
      <c r="C72" s="12">
        <v>330</v>
      </c>
      <c r="D72" s="12">
        <v>320</v>
      </c>
      <c r="E72" s="12">
        <v>290</v>
      </c>
      <c r="F72" s="12">
        <v>370</v>
      </c>
      <c r="G72" s="12">
        <v>300</v>
      </c>
      <c r="H72" s="12">
        <v>330</v>
      </c>
      <c r="I72" s="12">
        <v>400</v>
      </c>
      <c r="J72" s="12">
        <v>405</v>
      </c>
      <c r="K72" s="12">
        <v>410</v>
      </c>
      <c r="L72" s="12">
        <v>420</v>
      </c>
      <c r="M72" s="12">
        <v>425</v>
      </c>
      <c r="N72" s="12">
        <v>405</v>
      </c>
      <c r="O72" s="12">
        <v>420</v>
      </c>
      <c r="P72" s="12">
        <v>450</v>
      </c>
      <c r="Q72" s="12">
        <v>545</v>
      </c>
      <c r="R72" s="12">
        <v>490</v>
      </c>
      <c r="S72" s="12">
        <v>550</v>
      </c>
      <c r="T72" s="12">
        <v>460</v>
      </c>
      <c r="U72" s="12">
        <v>405</v>
      </c>
      <c r="V72" s="12">
        <v>485</v>
      </c>
      <c r="W72" s="12">
        <v>250</v>
      </c>
      <c r="X72" s="12">
        <v>210</v>
      </c>
      <c r="Y72" s="12">
        <v>215</v>
      </c>
      <c r="Z72" s="12">
        <v>185</v>
      </c>
      <c r="AA72" s="12">
        <v>245</v>
      </c>
      <c r="AB72" s="12">
        <v>240</v>
      </c>
      <c r="AC72" s="12">
        <v>195</v>
      </c>
      <c r="AD72" s="12">
        <v>170</v>
      </c>
      <c r="AE72" s="13">
        <v>170</v>
      </c>
      <c r="AF72" s="13">
        <v>160</v>
      </c>
      <c r="AG72" s="13">
        <v>145</v>
      </c>
      <c r="AH72" s="13">
        <v>163</v>
      </c>
      <c r="AI72" s="13">
        <v>159</v>
      </c>
      <c r="AJ72" s="13">
        <v>140</v>
      </c>
      <c r="AK72" s="13">
        <v>131</v>
      </c>
      <c r="AL72" s="13">
        <v>128</v>
      </c>
      <c r="AM72" s="13">
        <v>126</v>
      </c>
      <c r="AN72" s="13">
        <v>113</v>
      </c>
      <c r="AO72" s="13">
        <v>103</v>
      </c>
      <c r="AP72" s="13">
        <v>91</v>
      </c>
      <c r="AQ72" s="13">
        <v>93</v>
      </c>
      <c r="AR72" s="13">
        <v>79</v>
      </c>
      <c r="AS72" s="13">
        <v>74</v>
      </c>
      <c r="AT72" s="13">
        <v>74</v>
      </c>
    </row>
    <row r="73" spans="1:46" x14ac:dyDescent="0.3">
      <c r="A73" s="4" t="s">
        <v>75</v>
      </c>
      <c r="B73" s="34"/>
      <c r="C73" s="34"/>
      <c r="D73" s="34"/>
      <c r="E73" s="34"/>
      <c r="F73" s="34"/>
      <c r="G73" s="34"/>
      <c r="H73" s="34"/>
      <c r="I73" s="34"/>
      <c r="J73" s="34"/>
      <c r="K73" s="34"/>
      <c r="L73" s="34"/>
      <c r="M73" s="34"/>
      <c r="N73" s="34"/>
      <c r="O73" s="34"/>
      <c r="P73" s="34"/>
      <c r="Q73" s="34"/>
      <c r="R73" s="34"/>
      <c r="S73" s="34"/>
      <c r="T73" s="34"/>
      <c r="U73" s="34"/>
      <c r="V73" s="12">
        <v>0</v>
      </c>
      <c r="W73" s="12">
        <v>0</v>
      </c>
      <c r="X73" s="12">
        <v>0</v>
      </c>
      <c r="Y73" s="12">
        <v>30</v>
      </c>
      <c r="Z73" s="12">
        <v>200</v>
      </c>
      <c r="AA73" s="12">
        <v>220</v>
      </c>
      <c r="AB73" s="12">
        <v>50</v>
      </c>
      <c r="AC73" s="12">
        <v>-20</v>
      </c>
      <c r="AD73" s="12">
        <v>50</v>
      </c>
      <c r="AE73" s="13">
        <v>95</v>
      </c>
      <c r="AF73" s="13">
        <v>1090</v>
      </c>
      <c r="AG73" s="13">
        <v>-535</v>
      </c>
      <c r="AH73" s="13">
        <v>304</v>
      </c>
      <c r="AI73" s="13">
        <v>10</v>
      </c>
      <c r="AJ73" s="13">
        <v>-205</v>
      </c>
      <c r="AK73" s="13">
        <v>-181</v>
      </c>
      <c r="AL73" s="13">
        <v>-71</v>
      </c>
      <c r="AM73" s="13">
        <v>-19</v>
      </c>
      <c r="AN73" s="13">
        <v>-87</v>
      </c>
      <c r="AO73" s="13">
        <v>-5</v>
      </c>
      <c r="AP73" s="13">
        <v>-35</v>
      </c>
      <c r="AQ73" s="13">
        <v>34</v>
      </c>
      <c r="AR73" s="13">
        <v>-25</v>
      </c>
      <c r="AS73" s="13">
        <v>23</v>
      </c>
      <c r="AT73" s="13">
        <v>21</v>
      </c>
    </row>
    <row r="74" spans="1:46" x14ac:dyDescent="0.3">
      <c r="A74" s="4" t="s">
        <v>76</v>
      </c>
      <c r="B74" s="12">
        <v>10</v>
      </c>
      <c r="C74" s="12">
        <v>10</v>
      </c>
      <c r="D74" s="12">
        <v>10</v>
      </c>
      <c r="E74" s="12">
        <v>10</v>
      </c>
      <c r="F74" s="12">
        <v>10</v>
      </c>
      <c r="G74" s="12">
        <v>10</v>
      </c>
      <c r="H74" s="12">
        <v>10</v>
      </c>
      <c r="I74" s="12">
        <v>10</v>
      </c>
      <c r="J74" s="12">
        <v>10</v>
      </c>
      <c r="K74" s="12">
        <v>5</v>
      </c>
      <c r="L74" s="12">
        <v>5</v>
      </c>
      <c r="M74" s="12">
        <v>5</v>
      </c>
      <c r="N74" s="12">
        <v>0</v>
      </c>
      <c r="O74" s="12">
        <v>5</v>
      </c>
      <c r="P74" s="12">
        <v>5</v>
      </c>
      <c r="Q74" s="12">
        <v>5</v>
      </c>
      <c r="R74" s="12">
        <v>5</v>
      </c>
      <c r="S74" s="12">
        <v>10</v>
      </c>
      <c r="T74" s="12">
        <v>10</v>
      </c>
      <c r="U74" s="12">
        <v>10</v>
      </c>
      <c r="V74" s="12">
        <v>10</v>
      </c>
      <c r="W74" s="12">
        <v>10</v>
      </c>
      <c r="X74" s="12">
        <v>10</v>
      </c>
      <c r="Y74" s="12">
        <v>10</v>
      </c>
      <c r="Z74" s="12">
        <v>10</v>
      </c>
      <c r="AA74" s="12">
        <v>20</v>
      </c>
      <c r="AB74" s="12">
        <v>40</v>
      </c>
      <c r="AC74" s="12">
        <v>55</v>
      </c>
      <c r="AD74" s="12">
        <v>60</v>
      </c>
      <c r="AE74" s="13">
        <v>60</v>
      </c>
      <c r="AF74" s="13">
        <v>65</v>
      </c>
      <c r="AG74" s="13">
        <v>45</v>
      </c>
      <c r="AH74" s="13">
        <v>44</v>
      </c>
      <c r="AI74" s="13">
        <v>43</v>
      </c>
      <c r="AJ74" s="13">
        <v>44</v>
      </c>
      <c r="AK74" s="13">
        <v>39</v>
      </c>
      <c r="AL74" s="13">
        <v>36</v>
      </c>
      <c r="AM74" s="13">
        <v>29</v>
      </c>
      <c r="AN74" s="13">
        <v>27</v>
      </c>
      <c r="AO74" s="13">
        <v>21</v>
      </c>
      <c r="AP74" s="13">
        <v>13</v>
      </c>
      <c r="AQ74" s="13">
        <v>13</v>
      </c>
      <c r="AR74" s="13">
        <v>14</v>
      </c>
      <c r="AS74" s="13">
        <v>14</v>
      </c>
      <c r="AT74" s="13">
        <v>14</v>
      </c>
    </row>
    <row r="75" spans="1:46" x14ac:dyDescent="0.3">
      <c r="A75" s="4" t="s">
        <v>45</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3"/>
      <c r="AF75" s="13"/>
      <c r="AG75" s="13"/>
      <c r="AH75" s="13"/>
      <c r="AI75" s="13">
        <v>13</v>
      </c>
      <c r="AJ75" s="13">
        <v>15</v>
      </c>
      <c r="AK75" s="13">
        <v>12</v>
      </c>
      <c r="AL75" s="13">
        <v>12</v>
      </c>
      <c r="AM75" s="13">
        <v>11</v>
      </c>
      <c r="AN75" s="13">
        <v>15</v>
      </c>
      <c r="AO75" s="13">
        <v>13</v>
      </c>
      <c r="AP75" s="13">
        <v>10</v>
      </c>
      <c r="AQ75" s="13">
        <v>14</v>
      </c>
      <c r="AR75" s="13">
        <v>14</v>
      </c>
      <c r="AS75" s="13">
        <v>14</v>
      </c>
      <c r="AT75" s="13">
        <v>14</v>
      </c>
    </row>
    <row r="76" spans="1:46" x14ac:dyDescent="0.3">
      <c r="A76" s="4" t="s">
        <v>46</v>
      </c>
      <c r="B76" s="12">
        <v>160</v>
      </c>
      <c r="C76" s="12">
        <v>140</v>
      </c>
      <c r="D76" s="12">
        <v>140</v>
      </c>
      <c r="E76" s="12">
        <v>100</v>
      </c>
      <c r="F76" s="12">
        <v>100</v>
      </c>
      <c r="G76" s="12">
        <v>100</v>
      </c>
      <c r="H76" s="12">
        <v>60</v>
      </c>
      <c r="I76" s="12">
        <v>45</v>
      </c>
      <c r="J76" s="12">
        <v>40</v>
      </c>
      <c r="K76" s="12">
        <v>80</v>
      </c>
      <c r="L76" s="12">
        <v>40</v>
      </c>
      <c r="M76" s="12">
        <v>20</v>
      </c>
      <c r="N76" s="12">
        <v>25</v>
      </c>
      <c r="O76" s="12">
        <v>25</v>
      </c>
      <c r="P76" s="12">
        <v>55</v>
      </c>
      <c r="Q76" s="12">
        <v>65</v>
      </c>
      <c r="R76" s="12">
        <v>90</v>
      </c>
      <c r="S76" s="12">
        <v>55</v>
      </c>
      <c r="T76" s="12">
        <v>55</v>
      </c>
      <c r="U76" s="12">
        <v>50</v>
      </c>
      <c r="V76" s="12">
        <v>5</v>
      </c>
      <c r="W76" s="12">
        <v>15</v>
      </c>
      <c r="X76" s="12">
        <v>45</v>
      </c>
      <c r="Y76" s="12">
        <v>65</v>
      </c>
      <c r="Z76" s="12">
        <v>30</v>
      </c>
      <c r="AA76" s="12">
        <v>215</v>
      </c>
      <c r="AB76" s="12">
        <v>30</v>
      </c>
      <c r="AC76" s="12">
        <v>30</v>
      </c>
      <c r="AD76" s="12">
        <v>20</v>
      </c>
      <c r="AE76" s="13">
        <v>15</v>
      </c>
      <c r="AF76" s="13">
        <v>25</v>
      </c>
      <c r="AG76" s="13">
        <v>45</v>
      </c>
      <c r="AH76" s="13">
        <v>39</v>
      </c>
      <c r="AI76" s="13">
        <v>37</v>
      </c>
      <c r="AJ76" s="13">
        <v>36</v>
      </c>
      <c r="AK76" s="13">
        <v>54</v>
      </c>
      <c r="AL76" s="13">
        <v>39</v>
      </c>
      <c r="AM76" s="13">
        <v>37</v>
      </c>
      <c r="AN76" s="13">
        <v>36</v>
      </c>
      <c r="AO76" s="13">
        <v>37</v>
      </c>
      <c r="AP76" s="13">
        <v>27</v>
      </c>
      <c r="AQ76" s="13">
        <v>30</v>
      </c>
      <c r="AR76" s="13">
        <v>29</v>
      </c>
      <c r="AS76" s="13">
        <v>29</v>
      </c>
      <c r="AT76" s="13">
        <v>29</v>
      </c>
    </row>
    <row r="77" spans="1:46" s="17" customFormat="1" x14ac:dyDescent="0.3">
      <c r="A77" s="17" t="s">
        <v>65</v>
      </c>
      <c r="B77" s="18">
        <f>SUM(B69:B76)</f>
        <v>840</v>
      </c>
      <c r="C77" s="18">
        <f t="shared" ref="C77:AR77" si="25">SUM(C69:C76)</f>
        <v>820</v>
      </c>
      <c r="D77" s="18">
        <f t="shared" si="25"/>
        <v>860</v>
      </c>
      <c r="E77" s="18">
        <f t="shared" si="25"/>
        <v>830</v>
      </c>
      <c r="F77" s="18">
        <f t="shared" si="25"/>
        <v>1010</v>
      </c>
      <c r="G77" s="18">
        <f t="shared" si="25"/>
        <v>965</v>
      </c>
      <c r="H77" s="18">
        <f t="shared" si="25"/>
        <v>995</v>
      </c>
      <c r="I77" s="18">
        <f t="shared" si="25"/>
        <v>1075</v>
      </c>
      <c r="J77" s="18">
        <f t="shared" si="25"/>
        <v>1070</v>
      </c>
      <c r="K77" s="18">
        <f t="shared" si="25"/>
        <v>1125</v>
      </c>
      <c r="L77" s="18">
        <f t="shared" si="25"/>
        <v>1140</v>
      </c>
      <c r="M77" s="18">
        <f t="shared" si="25"/>
        <v>1150</v>
      </c>
      <c r="N77" s="18">
        <f t="shared" si="25"/>
        <v>1215</v>
      </c>
      <c r="O77" s="18">
        <f t="shared" si="25"/>
        <v>1365</v>
      </c>
      <c r="P77" s="18">
        <f t="shared" si="25"/>
        <v>1505</v>
      </c>
      <c r="Q77" s="18">
        <f t="shared" si="25"/>
        <v>2045</v>
      </c>
      <c r="R77" s="18">
        <f t="shared" si="25"/>
        <v>2295</v>
      </c>
      <c r="S77" s="18">
        <f t="shared" si="25"/>
        <v>2780</v>
      </c>
      <c r="T77" s="18">
        <f t="shared" si="25"/>
        <v>3805</v>
      </c>
      <c r="U77" s="18">
        <f t="shared" si="25"/>
        <v>4380</v>
      </c>
      <c r="V77" s="18">
        <f t="shared" si="25"/>
        <v>3600</v>
      </c>
      <c r="W77" s="18">
        <f t="shared" si="25"/>
        <v>2915</v>
      </c>
      <c r="X77" s="18">
        <f t="shared" si="25"/>
        <v>1195</v>
      </c>
      <c r="Y77" s="18">
        <f t="shared" si="25"/>
        <v>1820</v>
      </c>
      <c r="Z77" s="18">
        <f t="shared" si="25"/>
        <v>2190</v>
      </c>
      <c r="AA77" s="18">
        <f t="shared" si="25"/>
        <v>2465</v>
      </c>
      <c r="AB77" s="18">
        <f t="shared" si="25"/>
        <v>2115</v>
      </c>
      <c r="AC77" s="18">
        <f t="shared" si="25"/>
        <v>2295</v>
      </c>
      <c r="AD77" s="18">
        <f t="shared" si="25"/>
        <v>1915</v>
      </c>
      <c r="AE77" s="19">
        <f t="shared" si="25"/>
        <v>1670</v>
      </c>
      <c r="AF77" s="19">
        <f t="shared" si="25"/>
        <v>3010</v>
      </c>
      <c r="AG77" s="19">
        <f t="shared" si="25"/>
        <v>1550</v>
      </c>
      <c r="AH77" s="19">
        <f t="shared" si="25"/>
        <v>2630</v>
      </c>
      <c r="AI77" s="19">
        <f t="shared" si="25"/>
        <v>2261</v>
      </c>
      <c r="AJ77" s="19">
        <f t="shared" si="25"/>
        <v>2211</v>
      </c>
      <c r="AK77" s="19">
        <f t="shared" si="25"/>
        <v>2310</v>
      </c>
      <c r="AL77" s="19">
        <f t="shared" si="25"/>
        <v>2341</v>
      </c>
      <c r="AM77" s="19">
        <f t="shared" si="25"/>
        <v>2405</v>
      </c>
      <c r="AN77" s="19">
        <f t="shared" si="25"/>
        <v>2379</v>
      </c>
      <c r="AO77" s="19">
        <f t="shared" si="25"/>
        <v>2423</v>
      </c>
      <c r="AP77" s="19">
        <f t="shared" si="25"/>
        <v>1919</v>
      </c>
      <c r="AQ77" s="19">
        <f t="shared" si="25"/>
        <v>2054</v>
      </c>
      <c r="AR77" s="19">
        <f t="shared" si="25"/>
        <v>2073</v>
      </c>
      <c r="AS77" s="19">
        <f t="shared" ref="AS77:AT77" si="26">SUM(AS69:AS76)</f>
        <v>2181</v>
      </c>
      <c r="AT77" s="19">
        <f t="shared" si="26"/>
        <v>2205</v>
      </c>
    </row>
    <row r="78" spans="1:46" x14ac:dyDescent="0.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3"/>
      <c r="AF78" s="13"/>
      <c r="AG78" s="13"/>
      <c r="AH78" s="13"/>
      <c r="AI78" s="13"/>
      <c r="AJ78" s="13"/>
      <c r="AK78" s="13"/>
      <c r="AL78" s="13"/>
      <c r="AM78" s="13"/>
      <c r="AN78" s="13"/>
      <c r="AO78" s="13"/>
      <c r="AP78" s="13"/>
      <c r="AQ78" s="13"/>
      <c r="AR78" s="13"/>
      <c r="AS78" s="13"/>
      <c r="AT78" s="13"/>
    </row>
    <row r="79" spans="1:46" x14ac:dyDescent="0.3">
      <c r="A79" s="1" t="s">
        <v>66</v>
      </c>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3"/>
      <c r="AF79" s="13"/>
      <c r="AG79" s="13"/>
      <c r="AH79" s="13"/>
      <c r="AI79" s="13"/>
      <c r="AJ79" s="13"/>
      <c r="AK79" s="13"/>
      <c r="AL79" s="13"/>
      <c r="AM79" s="13"/>
      <c r="AN79" s="13"/>
      <c r="AO79" s="13"/>
      <c r="AP79" s="13"/>
      <c r="AQ79" s="13"/>
      <c r="AR79" s="13"/>
      <c r="AS79" s="13"/>
      <c r="AT79" s="13"/>
    </row>
    <row r="80" spans="1:46" x14ac:dyDescent="0.3">
      <c r="A80" s="4" t="s">
        <v>37</v>
      </c>
      <c r="B80" s="34"/>
      <c r="C80" s="34"/>
      <c r="D80" s="34"/>
      <c r="E80" s="34"/>
      <c r="F80" s="34"/>
      <c r="G80" s="34"/>
      <c r="H80" s="34"/>
      <c r="I80" s="34"/>
      <c r="J80" s="34"/>
      <c r="K80" s="34"/>
      <c r="L80" s="34"/>
      <c r="M80" s="34"/>
      <c r="N80" s="34"/>
      <c r="O80" s="34"/>
      <c r="P80" s="34"/>
      <c r="Q80" s="34"/>
      <c r="R80" s="34"/>
      <c r="S80" s="34"/>
      <c r="T80" s="12">
        <v>0</v>
      </c>
      <c r="U80" s="12">
        <v>0</v>
      </c>
      <c r="V80" s="12">
        <v>15</v>
      </c>
      <c r="W80" s="12">
        <v>40</v>
      </c>
      <c r="X80" s="12">
        <v>55</v>
      </c>
      <c r="Y80" s="12">
        <v>90</v>
      </c>
      <c r="Z80" s="12">
        <v>105</v>
      </c>
      <c r="AA80" s="12">
        <v>170</v>
      </c>
      <c r="AB80" s="12">
        <v>220</v>
      </c>
      <c r="AC80" s="12">
        <v>325</v>
      </c>
      <c r="AD80" s="12">
        <v>390</v>
      </c>
      <c r="AE80" s="13">
        <v>685</v>
      </c>
      <c r="AF80" s="13">
        <v>1005</v>
      </c>
      <c r="AG80" s="13">
        <v>1155</v>
      </c>
      <c r="AH80" s="13">
        <v>1325</v>
      </c>
      <c r="AI80" s="13">
        <v>1499</v>
      </c>
      <c r="AJ80" s="13">
        <v>1608</v>
      </c>
      <c r="AK80" s="13">
        <v>1654</v>
      </c>
      <c r="AL80" s="13">
        <v>2038</v>
      </c>
      <c r="AM80" s="13">
        <v>2179</v>
      </c>
      <c r="AN80" s="13">
        <v>2097</v>
      </c>
      <c r="AO80" s="13">
        <v>2700</v>
      </c>
      <c r="AP80" s="13">
        <v>2631</v>
      </c>
      <c r="AQ80" s="13">
        <v>2246</v>
      </c>
      <c r="AR80" s="13">
        <v>1853</v>
      </c>
      <c r="AS80" s="13">
        <v>1777</v>
      </c>
      <c r="AT80" s="13">
        <v>1450</v>
      </c>
    </row>
    <row r="81" spans="1:46" x14ac:dyDescent="0.3">
      <c r="A81" s="4" t="s">
        <v>72</v>
      </c>
      <c r="B81" s="34"/>
      <c r="C81" s="34"/>
      <c r="D81" s="34"/>
      <c r="E81" s="34"/>
      <c r="F81" s="34"/>
      <c r="G81" s="34"/>
      <c r="H81" s="34"/>
      <c r="I81" s="34"/>
      <c r="J81" s="34"/>
      <c r="K81" s="34"/>
      <c r="L81" s="34"/>
      <c r="M81" s="34"/>
      <c r="N81" s="34"/>
      <c r="O81" s="34"/>
      <c r="P81" s="34"/>
      <c r="Q81" s="34"/>
      <c r="R81" s="34"/>
      <c r="S81" s="34"/>
      <c r="T81" s="12">
        <v>25</v>
      </c>
      <c r="U81" s="12">
        <v>30</v>
      </c>
      <c r="V81" s="12">
        <v>30</v>
      </c>
      <c r="W81" s="12">
        <v>30</v>
      </c>
      <c r="X81" s="12">
        <v>40</v>
      </c>
      <c r="Y81" s="12">
        <v>40</v>
      </c>
      <c r="Z81" s="12">
        <v>50</v>
      </c>
      <c r="AA81" s="12">
        <v>55</v>
      </c>
      <c r="AB81" s="12">
        <v>65</v>
      </c>
      <c r="AC81" s="12">
        <v>80</v>
      </c>
      <c r="AD81" s="12">
        <v>55</v>
      </c>
      <c r="AE81" s="13">
        <v>75</v>
      </c>
      <c r="AF81" s="13">
        <v>65</v>
      </c>
      <c r="AG81" s="13">
        <v>145</v>
      </c>
      <c r="AH81" s="13">
        <v>213</v>
      </c>
      <c r="AI81" s="13">
        <v>144</v>
      </c>
      <c r="AJ81" s="13">
        <v>160</v>
      </c>
      <c r="AK81" s="13">
        <v>209</v>
      </c>
      <c r="AL81" s="13">
        <v>162</v>
      </c>
      <c r="AM81" s="13">
        <v>174</v>
      </c>
      <c r="AN81" s="13">
        <v>272</v>
      </c>
      <c r="AO81" s="13">
        <v>252</v>
      </c>
      <c r="AP81" s="13">
        <v>289</v>
      </c>
      <c r="AQ81" s="13">
        <v>320</v>
      </c>
      <c r="AR81" s="13">
        <v>295</v>
      </c>
      <c r="AS81" s="13">
        <v>271</v>
      </c>
      <c r="AT81" s="13">
        <v>248</v>
      </c>
    </row>
    <row r="82" spans="1:46" x14ac:dyDescent="0.3">
      <c r="A82" s="4" t="s">
        <v>73</v>
      </c>
      <c r="B82" s="34"/>
      <c r="C82" s="34"/>
      <c r="D82" s="34"/>
      <c r="E82" s="34"/>
      <c r="F82" s="34"/>
      <c r="G82" s="34"/>
      <c r="H82" s="34"/>
      <c r="I82" s="34"/>
      <c r="J82" s="34"/>
      <c r="K82" s="34"/>
      <c r="L82" s="34"/>
      <c r="M82" s="34"/>
      <c r="N82" s="34"/>
      <c r="O82" s="34"/>
      <c r="P82" s="34"/>
      <c r="Q82" s="34"/>
      <c r="R82" s="34"/>
      <c r="S82" s="34"/>
      <c r="T82" s="12">
        <v>0</v>
      </c>
      <c r="U82" s="12">
        <v>0</v>
      </c>
      <c r="V82" s="12">
        <v>0</v>
      </c>
      <c r="W82" s="12">
        <v>0</v>
      </c>
      <c r="X82" s="12">
        <v>0</v>
      </c>
      <c r="Y82" s="12">
        <v>5</v>
      </c>
      <c r="Z82" s="12">
        <v>5</v>
      </c>
      <c r="AA82" s="12">
        <v>5</v>
      </c>
      <c r="AB82" s="12">
        <v>5</v>
      </c>
      <c r="AC82" s="12">
        <v>5</v>
      </c>
      <c r="AD82" s="12">
        <v>0</v>
      </c>
      <c r="AE82" s="13">
        <v>0</v>
      </c>
      <c r="AF82" s="13">
        <v>0</v>
      </c>
      <c r="AG82" s="13">
        <v>0</v>
      </c>
      <c r="AH82" s="13">
        <v>3</v>
      </c>
      <c r="AI82" s="13">
        <v>8</v>
      </c>
      <c r="AJ82" s="13">
        <v>8</v>
      </c>
      <c r="AK82" s="13">
        <v>8</v>
      </c>
      <c r="AL82" s="13">
        <v>7</v>
      </c>
      <c r="AM82" s="13">
        <v>7</v>
      </c>
      <c r="AN82" s="13">
        <v>7</v>
      </c>
      <c r="AO82" s="13">
        <v>6</v>
      </c>
      <c r="AP82" s="13">
        <v>6</v>
      </c>
      <c r="AQ82" s="13">
        <v>5</v>
      </c>
      <c r="AR82" s="13">
        <v>5</v>
      </c>
      <c r="AS82" s="13">
        <v>5</v>
      </c>
      <c r="AT82" s="13">
        <v>5</v>
      </c>
    </row>
    <row r="83" spans="1:46" x14ac:dyDescent="0.3">
      <c r="A83" s="4" t="s">
        <v>74</v>
      </c>
      <c r="B83" s="34"/>
      <c r="C83" s="34"/>
      <c r="D83" s="34"/>
      <c r="E83" s="34"/>
      <c r="F83" s="34"/>
      <c r="G83" s="34"/>
      <c r="H83" s="34"/>
      <c r="I83" s="34"/>
      <c r="J83" s="34"/>
      <c r="K83" s="34"/>
      <c r="L83" s="34"/>
      <c r="M83" s="34"/>
      <c r="N83" s="34"/>
      <c r="O83" s="34"/>
      <c r="P83" s="34"/>
      <c r="Q83" s="34"/>
      <c r="R83" s="34"/>
      <c r="S83" s="34"/>
      <c r="T83" s="12">
        <v>35</v>
      </c>
      <c r="U83" s="12">
        <v>150</v>
      </c>
      <c r="V83" s="12">
        <v>175</v>
      </c>
      <c r="W83" s="12">
        <v>100</v>
      </c>
      <c r="X83" s="12">
        <v>75</v>
      </c>
      <c r="Y83" s="12">
        <v>240</v>
      </c>
      <c r="Z83" s="12">
        <v>275</v>
      </c>
      <c r="AA83" s="12">
        <v>285</v>
      </c>
      <c r="AB83" s="12">
        <v>330</v>
      </c>
      <c r="AC83" s="12">
        <v>340</v>
      </c>
      <c r="AD83" s="12">
        <v>255</v>
      </c>
      <c r="AE83" s="13">
        <v>335</v>
      </c>
      <c r="AF83" s="13">
        <v>360</v>
      </c>
      <c r="AG83" s="13">
        <v>270</v>
      </c>
      <c r="AH83" s="13">
        <v>176</v>
      </c>
      <c r="AI83" s="13">
        <v>168</v>
      </c>
      <c r="AJ83" s="13">
        <v>169</v>
      </c>
      <c r="AK83" s="13">
        <v>158</v>
      </c>
      <c r="AL83" s="13">
        <v>156</v>
      </c>
      <c r="AM83" s="13">
        <v>155</v>
      </c>
      <c r="AN83" s="13">
        <v>141</v>
      </c>
      <c r="AO83" s="13">
        <v>131</v>
      </c>
      <c r="AP83" s="13">
        <v>118</v>
      </c>
      <c r="AQ83" s="13">
        <v>123</v>
      </c>
      <c r="AR83" s="13">
        <v>103</v>
      </c>
      <c r="AS83" s="13">
        <v>96</v>
      </c>
      <c r="AT83" s="13">
        <v>99</v>
      </c>
    </row>
    <row r="84" spans="1:46" x14ac:dyDescent="0.3">
      <c r="A84" s="4" t="s">
        <v>75</v>
      </c>
      <c r="B84" s="34"/>
      <c r="C84" s="34"/>
      <c r="D84" s="34"/>
      <c r="E84" s="34"/>
      <c r="F84" s="34"/>
      <c r="G84" s="34"/>
      <c r="H84" s="34"/>
      <c r="I84" s="34"/>
      <c r="J84" s="34"/>
      <c r="K84" s="34"/>
      <c r="L84" s="34"/>
      <c r="M84" s="34"/>
      <c r="N84" s="34"/>
      <c r="O84" s="34"/>
      <c r="P84" s="34"/>
      <c r="Q84" s="34"/>
      <c r="R84" s="34"/>
      <c r="S84" s="34"/>
      <c r="T84" s="12">
        <v>45</v>
      </c>
      <c r="U84" s="12">
        <v>40</v>
      </c>
      <c r="V84" s="12">
        <v>0</v>
      </c>
      <c r="W84" s="12">
        <v>0</v>
      </c>
      <c r="X84" s="12">
        <v>0</v>
      </c>
      <c r="Y84" s="12">
        <v>0</v>
      </c>
      <c r="Z84" s="12">
        <v>0</v>
      </c>
      <c r="AA84" s="12">
        <v>0</v>
      </c>
      <c r="AB84" s="12">
        <v>0</v>
      </c>
      <c r="AC84" s="12">
        <v>0</v>
      </c>
      <c r="AD84" s="12">
        <v>0</v>
      </c>
      <c r="AE84" s="13">
        <v>0</v>
      </c>
      <c r="AF84" s="13">
        <v>0</v>
      </c>
      <c r="AG84" s="13">
        <v>0</v>
      </c>
      <c r="AH84" s="13">
        <v>0</v>
      </c>
      <c r="AI84" s="13">
        <v>0</v>
      </c>
      <c r="AJ84" s="13">
        <v>0</v>
      </c>
      <c r="AK84" s="13">
        <v>0</v>
      </c>
      <c r="AL84" s="13">
        <v>0</v>
      </c>
      <c r="AM84" s="13">
        <v>0</v>
      </c>
      <c r="AN84" s="13">
        <v>0</v>
      </c>
      <c r="AO84" s="13">
        <v>0</v>
      </c>
      <c r="AP84" s="13">
        <v>0</v>
      </c>
      <c r="AQ84" s="13">
        <v>0</v>
      </c>
      <c r="AR84" s="13">
        <v>0</v>
      </c>
      <c r="AS84" s="13">
        <v>0</v>
      </c>
      <c r="AT84" s="13">
        <v>0</v>
      </c>
    </row>
    <row r="85" spans="1:46" x14ac:dyDescent="0.3">
      <c r="A85" s="4" t="s">
        <v>76</v>
      </c>
      <c r="B85" s="34"/>
      <c r="C85" s="34"/>
      <c r="D85" s="34"/>
      <c r="E85" s="34"/>
      <c r="F85" s="34"/>
      <c r="G85" s="34"/>
      <c r="H85" s="34"/>
      <c r="I85" s="34"/>
      <c r="J85" s="34"/>
      <c r="K85" s="34"/>
      <c r="L85" s="34"/>
      <c r="M85" s="34"/>
      <c r="N85" s="34"/>
      <c r="O85" s="34"/>
      <c r="P85" s="34"/>
      <c r="Q85" s="34"/>
      <c r="R85" s="34"/>
      <c r="S85" s="34"/>
      <c r="T85" s="12">
        <v>0</v>
      </c>
      <c r="U85" s="12">
        <v>0</v>
      </c>
      <c r="V85" s="12">
        <v>20</v>
      </c>
      <c r="W85" s="12">
        <v>25</v>
      </c>
      <c r="X85" s="12">
        <v>30</v>
      </c>
      <c r="Y85" s="12">
        <v>25</v>
      </c>
      <c r="Z85" s="12">
        <v>700</v>
      </c>
      <c r="AA85" s="12">
        <v>1250</v>
      </c>
      <c r="AB85" s="12">
        <v>890</v>
      </c>
      <c r="AC85" s="12">
        <v>705</v>
      </c>
      <c r="AD85" s="12">
        <v>740</v>
      </c>
      <c r="AE85" s="13">
        <v>560</v>
      </c>
      <c r="AF85" s="13">
        <v>360</v>
      </c>
      <c r="AG85" s="13">
        <v>305</v>
      </c>
      <c r="AH85" s="13">
        <v>238</v>
      </c>
      <c r="AI85" s="13">
        <v>155</v>
      </c>
      <c r="AJ85" s="13">
        <v>78</v>
      </c>
      <c r="AK85" s="13">
        <v>34</v>
      </c>
      <c r="AL85" s="13">
        <v>10</v>
      </c>
      <c r="AM85" s="13">
        <v>9</v>
      </c>
      <c r="AN85" s="13">
        <v>2</v>
      </c>
      <c r="AO85" s="13">
        <v>1</v>
      </c>
      <c r="AP85" s="13">
        <v>0</v>
      </c>
      <c r="AQ85" s="13">
        <v>0</v>
      </c>
      <c r="AR85" s="13">
        <v>0</v>
      </c>
      <c r="AS85" s="13">
        <v>0</v>
      </c>
      <c r="AT85" s="13">
        <v>0</v>
      </c>
    </row>
    <row r="86" spans="1:46" x14ac:dyDescent="0.3">
      <c r="A86" s="4" t="s">
        <v>45</v>
      </c>
      <c r="B86" s="34"/>
      <c r="C86" s="34"/>
      <c r="D86" s="34"/>
      <c r="E86" s="34"/>
      <c r="F86" s="34"/>
      <c r="G86" s="34"/>
      <c r="H86" s="34"/>
      <c r="I86" s="34"/>
      <c r="J86" s="34"/>
      <c r="K86" s="34"/>
      <c r="L86" s="34"/>
      <c r="M86" s="34"/>
      <c r="N86" s="34"/>
      <c r="O86" s="34"/>
      <c r="P86" s="34"/>
      <c r="Q86" s="34"/>
      <c r="R86" s="34"/>
      <c r="S86" s="34"/>
      <c r="T86" s="12"/>
      <c r="U86" s="12"/>
      <c r="V86" s="12"/>
      <c r="W86" s="12"/>
      <c r="X86" s="12"/>
      <c r="Y86" s="12"/>
      <c r="Z86" s="12"/>
      <c r="AA86" s="12"/>
      <c r="AB86" s="12"/>
      <c r="AC86" s="12"/>
      <c r="AD86" s="12"/>
      <c r="AE86" s="13"/>
      <c r="AF86" s="13"/>
      <c r="AG86" s="13"/>
      <c r="AH86" s="13"/>
      <c r="AI86" s="13">
        <v>8</v>
      </c>
      <c r="AJ86" s="13">
        <v>8</v>
      </c>
      <c r="AK86" s="13">
        <v>8</v>
      </c>
      <c r="AL86" s="13">
        <v>20</v>
      </c>
      <c r="AM86" s="13">
        <v>31</v>
      </c>
      <c r="AN86" s="13">
        <v>34</v>
      </c>
      <c r="AO86" s="13">
        <v>31</v>
      </c>
      <c r="AP86" s="13">
        <v>33</v>
      </c>
      <c r="AQ86" s="13">
        <v>49</v>
      </c>
      <c r="AR86" s="13">
        <v>50</v>
      </c>
      <c r="AS86" s="13">
        <v>63</v>
      </c>
      <c r="AT86" s="13">
        <v>66</v>
      </c>
    </row>
    <row r="87" spans="1:46" x14ac:dyDescent="0.3">
      <c r="A87" s="4" t="s">
        <v>46</v>
      </c>
      <c r="B87" s="34"/>
      <c r="C87" s="34"/>
      <c r="D87" s="34"/>
      <c r="E87" s="34"/>
      <c r="F87" s="34"/>
      <c r="G87" s="34"/>
      <c r="H87" s="34"/>
      <c r="I87" s="34"/>
      <c r="J87" s="34"/>
      <c r="K87" s="34"/>
      <c r="L87" s="34"/>
      <c r="M87" s="34"/>
      <c r="N87" s="34"/>
      <c r="O87" s="34"/>
      <c r="P87" s="34"/>
      <c r="Q87" s="34"/>
      <c r="R87" s="34"/>
      <c r="S87" s="34"/>
      <c r="T87" s="12">
        <v>5</v>
      </c>
      <c r="U87" s="12">
        <v>5</v>
      </c>
      <c r="V87" s="12">
        <v>5</v>
      </c>
      <c r="W87" s="12">
        <v>5</v>
      </c>
      <c r="X87" s="12">
        <v>5</v>
      </c>
      <c r="Y87" s="12">
        <v>5</v>
      </c>
      <c r="Z87" s="12">
        <v>10</v>
      </c>
      <c r="AA87" s="12">
        <v>5</v>
      </c>
      <c r="AB87" s="12">
        <v>10</v>
      </c>
      <c r="AC87" s="12">
        <v>10</v>
      </c>
      <c r="AD87" s="12">
        <v>10</v>
      </c>
      <c r="AE87" s="13">
        <v>10</v>
      </c>
      <c r="AF87" s="13">
        <v>10</v>
      </c>
      <c r="AG87" s="13">
        <v>10</v>
      </c>
      <c r="AH87" s="13">
        <v>14</v>
      </c>
      <c r="AI87" s="13">
        <v>8</v>
      </c>
      <c r="AJ87" s="13">
        <v>8</v>
      </c>
      <c r="AK87" s="13">
        <v>9</v>
      </c>
      <c r="AL87" s="13">
        <v>25</v>
      </c>
      <c r="AM87" s="13">
        <v>20</v>
      </c>
      <c r="AN87" s="13">
        <v>38</v>
      </c>
      <c r="AO87" s="13">
        <v>43</v>
      </c>
      <c r="AP87" s="13">
        <v>38</v>
      </c>
      <c r="AQ87" s="13">
        <v>34</v>
      </c>
      <c r="AR87" s="13">
        <v>24</v>
      </c>
      <c r="AS87" s="13">
        <v>27</v>
      </c>
      <c r="AT87" s="13">
        <v>22</v>
      </c>
    </row>
    <row r="88" spans="1:46" s="17" customFormat="1" x14ac:dyDescent="0.3">
      <c r="A88" s="17" t="s">
        <v>65</v>
      </c>
      <c r="B88" s="18">
        <f>SUM(B80:B87)</f>
        <v>0</v>
      </c>
      <c r="C88" s="18">
        <f t="shared" ref="C88:AR88" si="27">SUM(C80:C87)</f>
        <v>0</v>
      </c>
      <c r="D88" s="18">
        <f t="shared" si="27"/>
        <v>0</v>
      </c>
      <c r="E88" s="18">
        <f t="shared" si="27"/>
        <v>0</v>
      </c>
      <c r="F88" s="18">
        <f t="shared" si="27"/>
        <v>0</v>
      </c>
      <c r="G88" s="18">
        <f t="shared" si="27"/>
        <v>0</v>
      </c>
      <c r="H88" s="18">
        <f t="shared" si="27"/>
        <v>0</v>
      </c>
      <c r="I88" s="18">
        <f t="shared" si="27"/>
        <v>0</v>
      </c>
      <c r="J88" s="18">
        <f t="shared" si="27"/>
        <v>0</v>
      </c>
      <c r="K88" s="18">
        <f t="shared" si="27"/>
        <v>0</v>
      </c>
      <c r="L88" s="18">
        <f t="shared" si="27"/>
        <v>0</v>
      </c>
      <c r="M88" s="18">
        <f t="shared" si="27"/>
        <v>0</v>
      </c>
      <c r="N88" s="18">
        <f t="shared" si="27"/>
        <v>0</v>
      </c>
      <c r="O88" s="18">
        <f t="shared" si="27"/>
        <v>0</v>
      </c>
      <c r="P88" s="18">
        <f t="shared" si="27"/>
        <v>0</v>
      </c>
      <c r="Q88" s="18">
        <f t="shared" si="27"/>
        <v>0</v>
      </c>
      <c r="R88" s="18">
        <f t="shared" si="27"/>
        <v>0</v>
      </c>
      <c r="S88" s="18">
        <f t="shared" si="27"/>
        <v>0</v>
      </c>
      <c r="T88" s="18">
        <f t="shared" si="27"/>
        <v>110</v>
      </c>
      <c r="U88" s="18">
        <f t="shared" si="27"/>
        <v>225</v>
      </c>
      <c r="V88" s="18">
        <f t="shared" si="27"/>
        <v>245</v>
      </c>
      <c r="W88" s="18">
        <f t="shared" si="27"/>
        <v>200</v>
      </c>
      <c r="X88" s="18">
        <f t="shared" si="27"/>
        <v>205</v>
      </c>
      <c r="Y88" s="18">
        <f t="shared" si="27"/>
        <v>405</v>
      </c>
      <c r="Z88" s="18">
        <f t="shared" si="27"/>
        <v>1145</v>
      </c>
      <c r="AA88" s="18">
        <f t="shared" si="27"/>
        <v>1770</v>
      </c>
      <c r="AB88" s="18">
        <f t="shared" si="27"/>
        <v>1520</v>
      </c>
      <c r="AC88" s="18">
        <f t="shared" si="27"/>
        <v>1465</v>
      </c>
      <c r="AD88" s="18">
        <f t="shared" si="27"/>
        <v>1450</v>
      </c>
      <c r="AE88" s="19">
        <f t="shared" si="27"/>
        <v>1665</v>
      </c>
      <c r="AF88" s="19">
        <f t="shared" si="27"/>
        <v>1800</v>
      </c>
      <c r="AG88" s="19">
        <f t="shared" si="27"/>
        <v>1885</v>
      </c>
      <c r="AH88" s="19">
        <f t="shared" si="27"/>
        <v>1969</v>
      </c>
      <c r="AI88" s="19">
        <f t="shared" si="27"/>
        <v>1990</v>
      </c>
      <c r="AJ88" s="19">
        <f t="shared" si="27"/>
        <v>2039</v>
      </c>
      <c r="AK88" s="19">
        <f t="shared" si="27"/>
        <v>2080</v>
      </c>
      <c r="AL88" s="19">
        <f t="shared" si="27"/>
        <v>2418</v>
      </c>
      <c r="AM88" s="19">
        <f t="shared" si="27"/>
        <v>2575</v>
      </c>
      <c r="AN88" s="19">
        <f t="shared" si="27"/>
        <v>2591</v>
      </c>
      <c r="AO88" s="19">
        <f t="shared" si="27"/>
        <v>3164</v>
      </c>
      <c r="AP88" s="19">
        <f t="shared" si="27"/>
        <v>3115</v>
      </c>
      <c r="AQ88" s="19">
        <f t="shared" si="27"/>
        <v>2777</v>
      </c>
      <c r="AR88" s="19">
        <f t="shared" si="27"/>
        <v>2330</v>
      </c>
      <c r="AS88" s="19">
        <f t="shared" ref="AS88:AT88" si="28">SUM(AS80:AS87)</f>
        <v>2239</v>
      </c>
      <c r="AT88" s="19">
        <f t="shared" si="28"/>
        <v>1890</v>
      </c>
    </row>
    <row r="89" spans="1:46" x14ac:dyDescent="0.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3"/>
      <c r="AF89" s="13"/>
      <c r="AG89" s="13"/>
      <c r="AH89" s="13"/>
      <c r="AI89" s="13"/>
      <c r="AJ89" s="13"/>
      <c r="AK89" s="13"/>
      <c r="AL89" s="13"/>
      <c r="AM89" s="13"/>
      <c r="AN89" s="13"/>
      <c r="AO89" s="13"/>
      <c r="AP89" s="13"/>
      <c r="AQ89" s="13"/>
      <c r="AR89" s="13"/>
      <c r="AS89" s="13"/>
      <c r="AT89" s="13"/>
    </row>
    <row r="90" spans="1:46" x14ac:dyDescent="0.3">
      <c r="A90" s="1" t="s">
        <v>67</v>
      </c>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3"/>
      <c r="AF90" s="13"/>
      <c r="AG90" s="13"/>
      <c r="AH90" s="13"/>
      <c r="AI90" s="13"/>
      <c r="AJ90" s="13"/>
      <c r="AK90" s="13"/>
      <c r="AL90" s="13"/>
      <c r="AM90" s="13"/>
      <c r="AN90" s="13"/>
      <c r="AO90" s="13"/>
      <c r="AP90" s="13"/>
      <c r="AQ90" s="13"/>
      <c r="AR90" s="13"/>
      <c r="AS90" s="13"/>
      <c r="AT90" s="13"/>
    </row>
    <row r="91" spans="1:46" x14ac:dyDescent="0.3">
      <c r="A91" s="4" t="s">
        <v>37</v>
      </c>
      <c r="B91" s="34"/>
      <c r="C91" s="34"/>
      <c r="D91" s="34"/>
      <c r="E91" s="34"/>
      <c r="F91" s="34"/>
      <c r="G91" s="34"/>
      <c r="H91" s="12">
        <v>15</v>
      </c>
      <c r="I91" s="12">
        <v>15</v>
      </c>
      <c r="J91" s="12">
        <v>15</v>
      </c>
      <c r="K91" s="12">
        <v>15</v>
      </c>
      <c r="L91" s="12">
        <v>20</v>
      </c>
      <c r="M91" s="12">
        <v>35</v>
      </c>
      <c r="N91" s="12">
        <v>45</v>
      </c>
      <c r="O91" s="12">
        <v>50</v>
      </c>
      <c r="P91" s="12">
        <v>65</v>
      </c>
      <c r="Q91" s="12">
        <v>55</v>
      </c>
      <c r="R91" s="12">
        <v>90</v>
      </c>
      <c r="S91" s="12">
        <v>175</v>
      </c>
      <c r="T91" s="12">
        <v>220</v>
      </c>
      <c r="U91" s="12">
        <v>260</v>
      </c>
      <c r="V91" s="12">
        <v>410</v>
      </c>
      <c r="W91" s="12">
        <v>440</v>
      </c>
      <c r="X91" s="12">
        <v>465</v>
      </c>
      <c r="Y91" s="12">
        <v>385</v>
      </c>
      <c r="Z91" s="12">
        <v>500</v>
      </c>
      <c r="AA91" s="12">
        <v>630</v>
      </c>
      <c r="AB91" s="12">
        <v>695</v>
      </c>
      <c r="AC91" s="12">
        <v>785</v>
      </c>
      <c r="AD91" s="12">
        <v>895</v>
      </c>
      <c r="AE91" s="13">
        <v>760</v>
      </c>
      <c r="AF91" s="13">
        <v>1070</v>
      </c>
      <c r="AG91" s="13">
        <v>1290</v>
      </c>
      <c r="AH91" s="13">
        <v>1319</v>
      </c>
      <c r="AI91" s="13">
        <v>1515</v>
      </c>
      <c r="AJ91" s="13">
        <v>1567</v>
      </c>
      <c r="AK91" s="13">
        <v>1614</v>
      </c>
      <c r="AL91" s="13">
        <v>1599</v>
      </c>
      <c r="AM91" s="13">
        <v>1727</v>
      </c>
      <c r="AN91" s="13">
        <v>1874</v>
      </c>
      <c r="AO91" s="13">
        <v>1905</v>
      </c>
      <c r="AP91" s="13">
        <v>1670</v>
      </c>
      <c r="AQ91" s="13">
        <v>1925</v>
      </c>
      <c r="AR91" s="13">
        <v>2145</v>
      </c>
      <c r="AS91" s="13">
        <v>2272</v>
      </c>
      <c r="AT91" s="13">
        <v>2254</v>
      </c>
    </row>
    <row r="92" spans="1:46" x14ac:dyDescent="0.3">
      <c r="A92" s="4" t="s">
        <v>72</v>
      </c>
      <c r="B92" s="34"/>
      <c r="C92" s="34"/>
      <c r="D92" s="34"/>
      <c r="E92" s="34"/>
      <c r="F92" s="34"/>
      <c r="G92" s="34"/>
      <c r="H92" s="12">
        <v>15</v>
      </c>
      <c r="I92" s="12">
        <v>15</v>
      </c>
      <c r="J92" s="12">
        <v>20</v>
      </c>
      <c r="K92" s="12">
        <v>20</v>
      </c>
      <c r="L92" s="12">
        <v>40</v>
      </c>
      <c r="M92" s="12">
        <v>50</v>
      </c>
      <c r="N92" s="12">
        <v>45</v>
      </c>
      <c r="O92" s="12">
        <v>40</v>
      </c>
      <c r="P92" s="12">
        <v>45</v>
      </c>
      <c r="Q92" s="12">
        <v>55</v>
      </c>
      <c r="R92" s="12">
        <v>85</v>
      </c>
      <c r="S92" s="12">
        <v>80</v>
      </c>
      <c r="T92" s="12">
        <v>50</v>
      </c>
      <c r="U92" s="12">
        <v>50</v>
      </c>
      <c r="V92" s="12">
        <v>45</v>
      </c>
      <c r="W92" s="12">
        <v>60</v>
      </c>
      <c r="X92" s="12">
        <v>50</v>
      </c>
      <c r="Y92" s="12">
        <v>65</v>
      </c>
      <c r="Z92" s="12">
        <v>80</v>
      </c>
      <c r="AA92" s="12">
        <v>95</v>
      </c>
      <c r="AB92" s="12">
        <v>95</v>
      </c>
      <c r="AC92" s="12">
        <v>100</v>
      </c>
      <c r="AD92" s="12">
        <v>120</v>
      </c>
      <c r="AE92" s="13">
        <v>95</v>
      </c>
      <c r="AF92" s="13">
        <v>115</v>
      </c>
      <c r="AG92" s="13">
        <v>115</v>
      </c>
      <c r="AH92" s="13">
        <v>128</v>
      </c>
      <c r="AI92" s="13">
        <v>77</v>
      </c>
      <c r="AJ92" s="13">
        <v>91</v>
      </c>
      <c r="AK92" s="13">
        <v>75</v>
      </c>
      <c r="AL92" s="13">
        <v>95</v>
      </c>
      <c r="AM92" s="13">
        <v>94</v>
      </c>
      <c r="AN92" s="13">
        <v>175</v>
      </c>
      <c r="AO92" s="13">
        <v>106</v>
      </c>
      <c r="AP92" s="13">
        <v>105</v>
      </c>
      <c r="AQ92" s="13">
        <v>107</v>
      </c>
      <c r="AR92" s="13">
        <v>110</v>
      </c>
      <c r="AS92" s="13">
        <v>112</v>
      </c>
      <c r="AT92" s="13">
        <v>115</v>
      </c>
    </row>
    <row r="93" spans="1:46" x14ac:dyDescent="0.3">
      <c r="A93" s="4" t="s">
        <v>73</v>
      </c>
      <c r="B93" s="34"/>
      <c r="C93" s="34"/>
      <c r="D93" s="34"/>
      <c r="E93" s="34"/>
      <c r="F93" s="34"/>
      <c r="G93" s="34"/>
      <c r="H93" s="12">
        <v>25</v>
      </c>
      <c r="I93" s="12">
        <v>35</v>
      </c>
      <c r="J93" s="12">
        <v>40</v>
      </c>
      <c r="K93" s="12">
        <v>40</v>
      </c>
      <c r="L93" s="12">
        <v>40</v>
      </c>
      <c r="M93" s="12">
        <v>45</v>
      </c>
      <c r="N93" s="12">
        <v>45</v>
      </c>
      <c r="O93" s="12">
        <v>45</v>
      </c>
      <c r="P93" s="12">
        <v>50</v>
      </c>
      <c r="Q93" s="12">
        <v>50</v>
      </c>
      <c r="R93" s="12">
        <v>55</v>
      </c>
      <c r="S93" s="12">
        <v>55</v>
      </c>
      <c r="T93" s="12">
        <v>40</v>
      </c>
      <c r="U93" s="12">
        <v>35</v>
      </c>
      <c r="V93" s="12">
        <v>20</v>
      </c>
      <c r="W93" s="12">
        <v>10</v>
      </c>
      <c r="X93" s="12">
        <v>10</v>
      </c>
      <c r="Y93" s="12">
        <v>10</v>
      </c>
      <c r="Z93" s="12">
        <v>10</v>
      </c>
      <c r="AA93" s="12">
        <v>10</v>
      </c>
      <c r="AB93" s="12">
        <v>10</v>
      </c>
      <c r="AC93" s="12">
        <v>15</v>
      </c>
      <c r="AD93" s="12">
        <v>15</v>
      </c>
      <c r="AE93" s="13">
        <v>15</v>
      </c>
      <c r="AF93" s="13">
        <v>15</v>
      </c>
      <c r="AG93" s="13">
        <v>15</v>
      </c>
      <c r="AH93" s="13">
        <v>16</v>
      </c>
      <c r="AI93" s="13">
        <v>17</v>
      </c>
      <c r="AJ93" s="13">
        <v>18</v>
      </c>
      <c r="AK93" s="13">
        <v>18</v>
      </c>
      <c r="AL93" s="13">
        <v>19</v>
      </c>
      <c r="AM93" s="13">
        <v>19</v>
      </c>
      <c r="AN93" s="13">
        <v>19</v>
      </c>
      <c r="AO93" s="13">
        <v>19</v>
      </c>
      <c r="AP93" s="13">
        <v>14</v>
      </c>
      <c r="AQ93" s="13">
        <v>13</v>
      </c>
      <c r="AR93" s="13">
        <v>11</v>
      </c>
      <c r="AS93" s="13">
        <v>10</v>
      </c>
      <c r="AT93" s="13">
        <v>10</v>
      </c>
    </row>
    <row r="94" spans="1:46" x14ac:dyDescent="0.3">
      <c r="A94" s="4" t="s">
        <v>74</v>
      </c>
      <c r="B94" s="34"/>
      <c r="C94" s="34"/>
      <c r="D94" s="34"/>
      <c r="E94" s="34"/>
      <c r="F94" s="34"/>
      <c r="G94" s="34"/>
      <c r="H94" s="12">
        <v>60</v>
      </c>
      <c r="I94" s="12">
        <v>55</v>
      </c>
      <c r="J94" s="12">
        <v>60</v>
      </c>
      <c r="K94" s="12">
        <v>55</v>
      </c>
      <c r="L94" s="12">
        <v>65</v>
      </c>
      <c r="M94" s="12">
        <v>70</v>
      </c>
      <c r="N94" s="12">
        <v>85</v>
      </c>
      <c r="O94" s="12">
        <v>105</v>
      </c>
      <c r="P94" s="12">
        <v>125</v>
      </c>
      <c r="Q94" s="12">
        <v>150</v>
      </c>
      <c r="R94" s="12">
        <v>240</v>
      </c>
      <c r="S94" s="12">
        <v>270</v>
      </c>
      <c r="T94" s="12">
        <v>250</v>
      </c>
      <c r="U94" s="12">
        <v>200</v>
      </c>
      <c r="V94" s="12">
        <v>245</v>
      </c>
      <c r="W94" s="12">
        <v>25</v>
      </c>
      <c r="X94" s="12">
        <v>250</v>
      </c>
      <c r="Y94" s="12">
        <v>135</v>
      </c>
      <c r="Z94" s="12">
        <v>110</v>
      </c>
      <c r="AA94" s="12">
        <v>225</v>
      </c>
      <c r="AB94" s="12">
        <v>385</v>
      </c>
      <c r="AC94" s="12">
        <v>410</v>
      </c>
      <c r="AD94" s="12">
        <v>435</v>
      </c>
      <c r="AE94" s="13">
        <v>400</v>
      </c>
      <c r="AF94" s="13">
        <v>400</v>
      </c>
      <c r="AG94" s="13">
        <v>470</v>
      </c>
      <c r="AH94" s="13">
        <v>380</v>
      </c>
      <c r="AI94" s="13">
        <v>358</v>
      </c>
      <c r="AJ94" s="13">
        <v>334</v>
      </c>
      <c r="AK94" s="13">
        <v>282</v>
      </c>
      <c r="AL94" s="13">
        <v>262</v>
      </c>
      <c r="AM94" s="13">
        <v>247</v>
      </c>
      <c r="AN94" s="13">
        <v>225</v>
      </c>
      <c r="AO94" s="13">
        <v>212</v>
      </c>
      <c r="AP94" s="13">
        <v>190</v>
      </c>
      <c r="AQ94" s="13">
        <v>199</v>
      </c>
      <c r="AR94" s="13">
        <v>171</v>
      </c>
      <c r="AS94" s="13">
        <v>162</v>
      </c>
      <c r="AT94" s="13">
        <v>168</v>
      </c>
    </row>
    <row r="95" spans="1:46" x14ac:dyDescent="0.3">
      <c r="A95" s="4" t="s">
        <v>75</v>
      </c>
      <c r="B95" s="34"/>
      <c r="C95" s="34"/>
      <c r="D95" s="34"/>
      <c r="E95" s="34"/>
      <c r="F95" s="34"/>
      <c r="G95" s="34"/>
      <c r="H95" s="34"/>
      <c r="I95" s="34"/>
      <c r="J95" s="34"/>
      <c r="K95" s="34"/>
      <c r="L95" s="34"/>
      <c r="M95" s="34"/>
      <c r="N95" s="34"/>
      <c r="O95" s="34"/>
      <c r="P95" s="34"/>
      <c r="Q95" s="34"/>
      <c r="R95" s="34"/>
      <c r="S95" s="34"/>
      <c r="T95" s="34"/>
      <c r="U95" s="34"/>
      <c r="V95" s="12">
        <v>0</v>
      </c>
      <c r="W95" s="12">
        <v>0</v>
      </c>
      <c r="X95" s="12">
        <v>0</v>
      </c>
      <c r="Y95" s="12">
        <v>0</v>
      </c>
      <c r="Z95" s="12">
        <v>0</v>
      </c>
      <c r="AA95" s="12">
        <v>0</v>
      </c>
      <c r="AB95" s="12">
        <v>0</v>
      </c>
      <c r="AC95" s="12">
        <v>0</v>
      </c>
      <c r="AD95" s="12">
        <v>0</v>
      </c>
      <c r="AE95" s="13">
        <v>5</v>
      </c>
      <c r="AF95" s="13">
        <v>0</v>
      </c>
      <c r="AG95" s="13">
        <v>0</v>
      </c>
      <c r="AH95" s="13">
        <v>0</v>
      </c>
      <c r="AI95" s="13">
        <v>0</v>
      </c>
      <c r="AJ95" s="13">
        <v>1224</v>
      </c>
      <c r="AK95" s="13">
        <v>-282</v>
      </c>
      <c r="AL95" s="13">
        <v>-303</v>
      </c>
      <c r="AM95" s="13">
        <v>-77</v>
      </c>
      <c r="AN95" s="13">
        <v>-345</v>
      </c>
      <c r="AO95" s="13">
        <v>-27</v>
      </c>
      <c r="AP95" s="13">
        <v>-141</v>
      </c>
      <c r="AQ95" s="13">
        <v>-2</v>
      </c>
      <c r="AR95" s="13">
        <v>-27</v>
      </c>
      <c r="AS95" s="13">
        <v>-1</v>
      </c>
      <c r="AT95" s="13">
        <v>4</v>
      </c>
    </row>
    <row r="96" spans="1:46" x14ac:dyDescent="0.3">
      <c r="A96" s="4" t="s">
        <v>76</v>
      </c>
      <c r="B96" s="34"/>
      <c r="C96" s="34"/>
      <c r="D96" s="34"/>
      <c r="E96" s="34"/>
      <c r="F96" s="34"/>
      <c r="G96" s="34"/>
      <c r="H96" s="12">
        <v>55</v>
      </c>
      <c r="I96" s="12">
        <v>45</v>
      </c>
      <c r="J96" s="12">
        <v>30</v>
      </c>
      <c r="K96" s="12">
        <v>30</v>
      </c>
      <c r="L96" s="12">
        <v>40</v>
      </c>
      <c r="M96" s="12">
        <v>50</v>
      </c>
      <c r="N96" s="12">
        <v>50</v>
      </c>
      <c r="O96" s="12">
        <v>50</v>
      </c>
      <c r="P96" s="12">
        <v>50</v>
      </c>
      <c r="Q96" s="12">
        <v>50</v>
      </c>
      <c r="R96" s="12">
        <v>65</v>
      </c>
      <c r="S96" s="12">
        <v>90</v>
      </c>
      <c r="T96" s="12">
        <v>25</v>
      </c>
      <c r="U96" s="12">
        <v>30</v>
      </c>
      <c r="V96" s="12">
        <v>30</v>
      </c>
      <c r="W96" s="12">
        <v>30</v>
      </c>
      <c r="X96" s="12">
        <v>30</v>
      </c>
      <c r="Y96" s="12">
        <v>30</v>
      </c>
      <c r="Z96" s="12">
        <v>30</v>
      </c>
      <c r="AA96" s="12">
        <v>30</v>
      </c>
      <c r="AB96" s="12">
        <v>25</v>
      </c>
      <c r="AC96" s="12">
        <v>25</v>
      </c>
      <c r="AD96" s="12">
        <v>25</v>
      </c>
      <c r="AE96" s="13">
        <v>25</v>
      </c>
      <c r="AF96" s="13">
        <v>30</v>
      </c>
      <c r="AG96" s="13">
        <v>25</v>
      </c>
      <c r="AH96" s="13">
        <v>26</v>
      </c>
      <c r="AI96" s="13">
        <v>25</v>
      </c>
      <c r="AJ96" s="13">
        <v>23</v>
      </c>
      <c r="AK96" s="13">
        <v>22</v>
      </c>
      <c r="AL96" s="13">
        <v>21</v>
      </c>
      <c r="AM96" s="13">
        <v>19</v>
      </c>
      <c r="AN96" s="13">
        <v>18</v>
      </c>
      <c r="AO96" s="13">
        <v>19</v>
      </c>
      <c r="AP96" s="13">
        <v>13</v>
      </c>
      <c r="AQ96" s="13">
        <v>14</v>
      </c>
      <c r="AR96" s="13">
        <v>14</v>
      </c>
      <c r="AS96" s="13">
        <v>14</v>
      </c>
      <c r="AT96" s="13">
        <v>14</v>
      </c>
    </row>
    <row r="97" spans="1:46" x14ac:dyDescent="0.3">
      <c r="A97" s="4" t="s">
        <v>45</v>
      </c>
      <c r="B97" s="34"/>
      <c r="C97" s="34"/>
      <c r="D97" s="34"/>
      <c r="E97" s="34"/>
      <c r="F97" s="34"/>
      <c r="G97" s="34"/>
      <c r="H97" s="12"/>
      <c r="I97" s="12"/>
      <c r="J97" s="12"/>
      <c r="K97" s="12"/>
      <c r="L97" s="12"/>
      <c r="M97" s="12"/>
      <c r="N97" s="12"/>
      <c r="O97" s="12"/>
      <c r="P97" s="12"/>
      <c r="Q97" s="12"/>
      <c r="R97" s="12"/>
      <c r="S97" s="12"/>
      <c r="T97" s="12"/>
      <c r="U97" s="12"/>
      <c r="V97" s="12"/>
      <c r="W97" s="12"/>
      <c r="X97" s="12"/>
      <c r="Y97" s="12"/>
      <c r="Z97" s="12"/>
      <c r="AA97" s="12"/>
      <c r="AB97" s="12"/>
      <c r="AC97" s="12"/>
      <c r="AD97" s="12"/>
      <c r="AE97" s="13"/>
      <c r="AF97" s="13"/>
      <c r="AG97" s="13"/>
      <c r="AH97" s="13"/>
      <c r="AI97" s="13">
        <v>3</v>
      </c>
      <c r="AJ97" s="13">
        <v>4</v>
      </c>
      <c r="AK97" s="13">
        <v>4</v>
      </c>
      <c r="AL97" s="13">
        <v>4</v>
      </c>
      <c r="AM97" s="13">
        <v>2</v>
      </c>
      <c r="AN97" s="13">
        <v>2</v>
      </c>
      <c r="AO97" s="13">
        <v>4</v>
      </c>
      <c r="AP97" s="13">
        <v>4</v>
      </c>
      <c r="AQ97" s="13">
        <v>11</v>
      </c>
      <c r="AR97" s="13">
        <v>12</v>
      </c>
      <c r="AS97" s="13">
        <v>13</v>
      </c>
      <c r="AT97" s="13">
        <v>16</v>
      </c>
    </row>
    <row r="98" spans="1:46" x14ac:dyDescent="0.3">
      <c r="A98" s="4" t="s">
        <v>46</v>
      </c>
      <c r="B98" s="34"/>
      <c r="C98" s="34"/>
      <c r="D98" s="34"/>
      <c r="E98" s="34"/>
      <c r="F98" s="34"/>
      <c r="G98" s="34"/>
      <c r="H98" s="12">
        <v>5</v>
      </c>
      <c r="I98" s="12">
        <v>5</v>
      </c>
      <c r="J98" s="12">
        <v>10</v>
      </c>
      <c r="K98" s="12">
        <v>10</v>
      </c>
      <c r="L98" s="12">
        <v>10</v>
      </c>
      <c r="M98" s="12">
        <v>25</v>
      </c>
      <c r="N98" s="12">
        <v>10</v>
      </c>
      <c r="O98" s="12">
        <v>10</v>
      </c>
      <c r="P98" s="12">
        <v>20</v>
      </c>
      <c r="Q98" s="12">
        <v>15</v>
      </c>
      <c r="R98" s="12">
        <v>20</v>
      </c>
      <c r="S98" s="12">
        <v>50</v>
      </c>
      <c r="T98" s="12">
        <v>20</v>
      </c>
      <c r="U98" s="12">
        <v>20</v>
      </c>
      <c r="V98" s="12">
        <v>15</v>
      </c>
      <c r="W98" s="12">
        <v>15</v>
      </c>
      <c r="X98" s="12">
        <v>15</v>
      </c>
      <c r="Y98" s="12">
        <v>15</v>
      </c>
      <c r="Z98" s="12">
        <v>15</v>
      </c>
      <c r="AA98" s="12">
        <v>15</v>
      </c>
      <c r="AB98" s="12">
        <v>10</v>
      </c>
      <c r="AC98" s="12">
        <v>15</v>
      </c>
      <c r="AD98" s="12">
        <v>15</v>
      </c>
      <c r="AE98" s="13">
        <v>15</v>
      </c>
      <c r="AF98" s="13">
        <v>15</v>
      </c>
      <c r="AG98" s="13">
        <v>20</v>
      </c>
      <c r="AH98" s="13">
        <v>18</v>
      </c>
      <c r="AI98" s="13">
        <v>18</v>
      </c>
      <c r="AJ98" s="13">
        <v>18</v>
      </c>
      <c r="AK98" s="13">
        <v>20</v>
      </c>
      <c r="AL98" s="13">
        <v>32</v>
      </c>
      <c r="AM98" s="13">
        <v>16</v>
      </c>
      <c r="AN98" s="13">
        <v>19</v>
      </c>
      <c r="AO98" s="13">
        <v>22</v>
      </c>
      <c r="AP98" s="13">
        <v>14</v>
      </c>
      <c r="AQ98" s="13">
        <v>16</v>
      </c>
      <c r="AR98" s="13">
        <v>14</v>
      </c>
      <c r="AS98" s="13">
        <v>25</v>
      </c>
      <c r="AT98" s="13">
        <v>18</v>
      </c>
    </row>
    <row r="99" spans="1:46" s="17" customFormat="1" x14ac:dyDescent="0.3">
      <c r="A99" s="17" t="s">
        <v>65</v>
      </c>
      <c r="B99" s="18">
        <f>SUM(B91:B98)</f>
        <v>0</v>
      </c>
      <c r="C99" s="18">
        <f t="shared" ref="C99:AR99" si="29">SUM(C91:C98)</f>
        <v>0</v>
      </c>
      <c r="D99" s="18">
        <f t="shared" si="29"/>
        <v>0</v>
      </c>
      <c r="E99" s="18">
        <f t="shared" si="29"/>
        <v>0</v>
      </c>
      <c r="F99" s="18">
        <f t="shared" si="29"/>
        <v>0</v>
      </c>
      <c r="G99" s="18">
        <f t="shared" si="29"/>
        <v>0</v>
      </c>
      <c r="H99" s="18">
        <f t="shared" si="29"/>
        <v>175</v>
      </c>
      <c r="I99" s="18">
        <f t="shared" si="29"/>
        <v>170</v>
      </c>
      <c r="J99" s="18">
        <f t="shared" si="29"/>
        <v>175</v>
      </c>
      <c r="K99" s="18">
        <f t="shared" si="29"/>
        <v>170</v>
      </c>
      <c r="L99" s="18">
        <f t="shared" si="29"/>
        <v>215</v>
      </c>
      <c r="M99" s="18">
        <f t="shared" si="29"/>
        <v>275</v>
      </c>
      <c r="N99" s="18">
        <f t="shared" si="29"/>
        <v>280</v>
      </c>
      <c r="O99" s="18">
        <f t="shared" si="29"/>
        <v>300</v>
      </c>
      <c r="P99" s="18">
        <f t="shared" si="29"/>
        <v>355</v>
      </c>
      <c r="Q99" s="18">
        <f t="shared" si="29"/>
        <v>375</v>
      </c>
      <c r="R99" s="18">
        <f t="shared" si="29"/>
        <v>555</v>
      </c>
      <c r="S99" s="18">
        <f t="shared" si="29"/>
        <v>720</v>
      </c>
      <c r="T99" s="18">
        <f t="shared" si="29"/>
        <v>605</v>
      </c>
      <c r="U99" s="18">
        <f t="shared" si="29"/>
        <v>595</v>
      </c>
      <c r="V99" s="18">
        <f t="shared" si="29"/>
        <v>765</v>
      </c>
      <c r="W99" s="18">
        <f t="shared" si="29"/>
        <v>580</v>
      </c>
      <c r="X99" s="18">
        <f t="shared" si="29"/>
        <v>820</v>
      </c>
      <c r="Y99" s="18">
        <f t="shared" si="29"/>
        <v>640</v>
      </c>
      <c r="Z99" s="18">
        <f t="shared" si="29"/>
        <v>745</v>
      </c>
      <c r="AA99" s="18">
        <f t="shared" si="29"/>
        <v>1005</v>
      </c>
      <c r="AB99" s="18">
        <f t="shared" si="29"/>
        <v>1220</v>
      </c>
      <c r="AC99" s="18">
        <f t="shared" si="29"/>
        <v>1350</v>
      </c>
      <c r="AD99" s="18">
        <f t="shared" si="29"/>
        <v>1505</v>
      </c>
      <c r="AE99" s="19">
        <f t="shared" si="29"/>
        <v>1315</v>
      </c>
      <c r="AF99" s="19">
        <f t="shared" si="29"/>
        <v>1645</v>
      </c>
      <c r="AG99" s="19">
        <f t="shared" si="29"/>
        <v>1935</v>
      </c>
      <c r="AH99" s="19">
        <f t="shared" si="29"/>
        <v>1887</v>
      </c>
      <c r="AI99" s="19">
        <f t="shared" si="29"/>
        <v>2013</v>
      </c>
      <c r="AJ99" s="19">
        <f t="shared" si="29"/>
        <v>3279</v>
      </c>
      <c r="AK99" s="19">
        <f t="shared" si="29"/>
        <v>1753</v>
      </c>
      <c r="AL99" s="19">
        <f t="shared" si="29"/>
        <v>1729</v>
      </c>
      <c r="AM99" s="19">
        <f t="shared" si="29"/>
        <v>2047</v>
      </c>
      <c r="AN99" s="19">
        <f t="shared" si="29"/>
        <v>1987</v>
      </c>
      <c r="AO99" s="19">
        <f t="shared" si="29"/>
        <v>2260</v>
      </c>
      <c r="AP99" s="19">
        <f t="shared" si="29"/>
        <v>1869</v>
      </c>
      <c r="AQ99" s="19">
        <f t="shared" si="29"/>
        <v>2283</v>
      </c>
      <c r="AR99" s="19">
        <f t="shared" si="29"/>
        <v>2450</v>
      </c>
      <c r="AS99" s="19">
        <f t="shared" ref="AS99:AT99" si="30">SUM(AS91:AS98)</f>
        <v>2607</v>
      </c>
      <c r="AT99" s="19">
        <f t="shared" si="30"/>
        <v>2599</v>
      </c>
    </row>
    <row r="100" spans="1:46" s="5" customFormat="1" x14ac:dyDescent="0.3">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5"/>
      <c r="AF100" s="25"/>
      <c r="AG100" s="25"/>
      <c r="AH100" s="25"/>
      <c r="AI100" s="25"/>
      <c r="AJ100" s="25"/>
      <c r="AK100" s="25"/>
      <c r="AL100" s="25"/>
      <c r="AM100" s="25"/>
      <c r="AN100" s="25"/>
      <c r="AO100" s="25"/>
      <c r="AP100" s="25"/>
      <c r="AQ100" s="25"/>
      <c r="AR100" s="25"/>
      <c r="AS100" s="25"/>
      <c r="AT100" s="25"/>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520A-F8AF-45AB-9231-0FE9E7E00571}">
  <dimension ref="A1:AO33"/>
  <sheetViews>
    <sheetView zoomScaleNormal="100" workbookViewId="0">
      <pane xSplit="1" ySplit="4" topLeftCell="B5" activePane="bottomRight" state="frozen"/>
      <selection pane="topRight" activeCell="B1" sqref="B1"/>
      <selection pane="bottomLeft" activeCell="A4" sqref="A4"/>
      <selection pane="bottomRight" activeCell="B2" sqref="B2"/>
    </sheetView>
  </sheetViews>
  <sheetFormatPr defaultRowHeight="12" x14ac:dyDescent="0.3"/>
  <cols>
    <col min="1" max="1" width="29.54296875" style="4" customWidth="1"/>
    <col min="2" max="25" width="8.90625" style="2"/>
    <col min="26" max="40" width="8.90625" style="3"/>
    <col min="41" max="41" width="8.7265625" style="3"/>
    <col min="42" max="16384" width="8.7265625" style="4"/>
  </cols>
  <sheetData>
    <row r="1" spans="1:41" x14ac:dyDescent="0.3">
      <c r="A1" s="1" t="s">
        <v>84</v>
      </c>
      <c r="B1" s="7"/>
      <c r="Q1" s="7"/>
      <c r="U1" s="7"/>
      <c r="V1" s="7"/>
    </row>
    <row r="2" spans="1:41" x14ac:dyDescent="0.3">
      <c r="A2" s="54" t="s">
        <v>116</v>
      </c>
      <c r="B2" s="54"/>
      <c r="C2" s="54"/>
      <c r="D2" s="54"/>
      <c r="E2" s="54"/>
      <c r="Q2" s="7"/>
      <c r="U2" s="7"/>
      <c r="V2" s="7"/>
    </row>
    <row r="3" spans="1:41" x14ac:dyDescent="0.3">
      <c r="B3" s="6" t="s">
        <v>26</v>
      </c>
      <c r="I3" s="6" t="s">
        <v>26</v>
      </c>
      <c r="J3" s="7"/>
      <c r="P3" s="6" t="s">
        <v>26</v>
      </c>
      <c r="Q3" s="7"/>
      <c r="U3" s="7"/>
      <c r="V3" s="7"/>
      <c r="W3" s="6" t="s">
        <v>26</v>
      </c>
      <c r="X3" s="7"/>
      <c r="Z3" s="8" t="s">
        <v>27</v>
      </c>
      <c r="AA3" s="9"/>
      <c r="AB3" s="9"/>
      <c r="AC3" s="9"/>
      <c r="AD3" s="9"/>
      <c r="AE3" s="8"/>
      <c r="AF3" s="8" t="s">
        <v>27</v>
      </c>
      <c r="AG3" s="8"/>
      <c r="AM3" s="8" t="s">
        <v>27</v>
      </c>
    </row>
    <row r="4" spans="1:41" s="37" customFormat="1" x14ac:dyDescent="0.3">
      <c r="A4" s="37" t="s">
        <v>28</v>
      </c>
      <c r="B4" s="38">
        <f t="shared" ref="B4:M4" si="0">C4-1</f>
        <v>1985</v>
      </c>
      <c r="C4" s="38">
        <f t="shared" si="0"/>
        <v>1986</v>
      </c>
      <c r="D4" s="38">
        <f t="shared" si="0"/>
        <v>1987</v>
      </c>
      <c r="E4" s="38">
        <f t="shared" si="0"/>
        <v>1988</v>
      </c>
      <c r="F4" s="38">
        <f t="shared" si="0"/>
        <v>1989</v>
      </c>
      <c r="G4" s="38">
        <f t="shared" si="0"/>
        <v>1990</v>
      </c>
      <c r="H4" s="38">
        <f t="shared" si="0"/>
        <v>1991</v>
      </c>
      <c r="I4" s="38">
        <f t="shared" si="0"/>
        <v>1992</v>
      </c>
      <c r="J4" s="38">
        <f t="shared" si="0"/>
        <v>1993</v>
      </c>
      <c r="K4" s="38">
        <f t="shared" si="0"/>
        <v>1994</v>
      </c>
      <c r="L4" s="38">
        <f t="shared" si="0"/>
        <v>1995</v>
      </c>
      <c r="M4" s="38">
        <f t="shared" si="0"/>
        <v>1996</v>
      </c>
      <c r="N4" s="38">
        <f>O4-1</f>
        <v>1997</v>
      </c>
      <c r="O4" s="38">
        <f>P4-1</f>
        <v>1998</v>
      </c>
      <c r="P4" s="38">
        <v>1999</v>
      </c>
      <c r="Q4" s="38">
        <v>2000</v>
      </c>
      <c r="R4" s="38">
        <v>2001</v>
      </c>
      <c r="S4" s="38">
        <v>2002</v>
      </c>
      <c r="T4" s="38">
        <v>2003</v>
      </c>
      <c r="U4" s="38">
        <v>2004</v>
      </c>
      <c r="V4" s="38">
        <v>2005</v>
      </c>
      <c r="W4" s="38">
        <v>2006</v>
      </c>
      <c r="X4" s="38">
        <v>2007</v>
      </c>
      <c r="Y4" s="38">
        <v>2008</v>
      </c>
      <c r="Z4" s="39">
        <v>2009</v>
      </c>
      <c r="AA4" s="39">
        <v>2010</v>
      </c>
      <c r="AB4" s="39">
        <v>2011</v>
      </c>
      <c r="AC4" s="39">
        <v>2012</v>
      </c>
      <c r="AD4" s="39">
        <v>2013</v>
      </c>
      <c r="AE4" s="39">
        <f>AD4+1</f>
        <v>2014</v>
      </c>
      <c r="AF4" s="39">
        <f>AE4+1</f>
        <v>2015</v>
      </c>
      <c r="AG4" s="39">
        <f>AF4+1</f>
        <v>2016</v>
      </c>
      <c r="AH4" s="39">
        <f>AG4+1</f>
        <v>2017</v>
      </c>
      <c r="AI4" s="39">
        <f>AH4+1</f>
        <v>2018</v>
      </c>
      <c r="AJ4" s="39">
        <v>2019</v>
      </c>
      <c r="AK4" s="39">
        <v>2020</v>
      </c>
      <c r="AL4" s="39">
        <v>2021</v>
      </c>
      <c r="AM4" s="39">
        <v>2022</v>
      </c>
      <c r="AN4" s="39">
        <v>2023</v>
      </c>
      <c r="AO4" s="39">
        <v>2024</v>
      </c>
    </row>
    <row r="5" spans="1:41" x14ac:dyDescent="0.3">
      <c r="A5" s="1" t="s">
        <v>29</v>
      </c>
    </row>
    <row r="6" spans="1:41" x14ac:dyDescent="0.3">
      <c r="A6" s="4" t="s">
        <v>30</v>
      </c>
      <c r="B6" s="12">
        <v>165</v>
      </c>
      <c r="C6" s="12">
        <v>175</v>
      </c>
      <c r="D6" s="12">
        <v>195</v>
      </c>
      <c r="E6" s="12">
        <v>197</v>
      </c>
      <c r="F6" s="12">
        <v>179</v>
      </c>
      <c r="G6" s="12">
        <v>198</v>
      </c>
      <c r="H6" s="12">
        <v>220</v>
      </c>
      <c r="I6" s="12">
        <v>278</v>
      </c>
      <c r="J6" s="12">
        <v>278</v>
      </c>
      <c r="K6" s="12">
        <v>330</v>
      </c>
      <c r="L6" s="12">
        <v>342</v>
      </c>
      <c r="M6" s="12">
        <v>359</v>
      </c>
      <c r="N6" s="12">
        <v>377</v>
      </c>
      <c r="O6" s="12">
        <v>400</v>
      </c>
      <c r="P6" s="12">
        <v>410</v>
      </c>
      <c r="Q6" s="12">
        <v>457</v>
      </c>
      <c r="R6" s="12">
        <v>452</v>
      </c>
      <c r="S6" s="12">
        <v>490</v>
      </c>
      <c r="T6" s="12">
        <v>544</v>
      </c>
      <c r="U6" s="12">
        <v>587</v>
      </c>
      <c r="V6" s="12">
        <v>627</v>
      </c>
      <c r="W6" s="12">
        <v>666</v>
      </c>
      <c r="X6" s="12">
        <v>696</v>
      </c>
      <c r="Y6" s="12">
        <v>574</v>
      </c>
      <c r="Z6" s="13">
        <v>663</v>
      </c>
      <c r="AA6" s="13">
        <v>632</v>
      </c>
      <c r="AB6" s="13">
        <v>641</v>
      </c>
      <c r="AC6" s="13">
        <v>577</v>
      </c>
      <c r="AD6" s="13">
        <v>554</v>
      </c>
      <c r="AE6" s="13">
        <v>470</v>
      </c>
      <c r="AF6" s="13">
        <v>611</v>
      </c>
      <c r="AG6" s="13">
        <v>615</v>
      </c>
      <c r="AH6" s="13">
        <v>611</v>
      </c>
      <c r="AI6" s="13">
        <v>618</v>
      </c>
      <c r="AJ6" s="13">
        <v>606</v>
      </c>
      <c r="AK6" s="13">
        <v>483</v>
      </c>
      <c r="AL6" s="13">
        <v>645</v>
      </c>
      <c r="AM6" s="13">
        <v>570</v>
      </c>
      <c r="AN6" s="13">
        <v>559</v>
      </c>
      <c r="AO6" s="13">
        <v>574</v>
      </c>
    </row>
    <row r="7" spans="1:41" x14ac:dyDescent="0.3">
      <c r="A7" s="4" t="s">
        <v>31</v>
      </c>
      <c r="B7" s="12">
        <v>45</v>
      </c>
      <c r="C7" s="12">
        <v>85</v>
      </c>
      <c r="D7" s="12">
        <v>100</v>
      </c>
      <c r="E7" s="12">
        <v>100</v>
      </c>
      <c r="F7" s="12">
        <v>130</v>
      </c>
      <c r="G7" s="12">
        <v>155</v>
      </c>
      <c r="H7" s="12">
        <v>110</v>
      </c>
      <c r="I7" s="12">
        <v>80</v>
      </c>
      <c r="J7" s="12">
        <v>80</v>
      </c>
      <c r="K7" s="12">
        <v>80</v>
      </c>
      <c r="L7" s="12">
        <v>80</v>
      </c>
      <c r="M7" s="12">
        <v>110</v>
      </c>
      <c r="N7" s="12">
        <v>240</v>
      </c>
      <c r="O7" s="12">
        <v>110</v>
      </c>
      <c r="P7" s="12">
        <v>65</v>
      </c>
      <c r="Q7" s="12">
        <v>290</v>
      </c>
      <c r="R7" s="12">
        <v>125</v>
      </c>
      <c r="S7" s="12">
        <v>90</v>
      </c>
      <c r="T7" s="12">
        <v>140</v>
      </c>
      <c r="U7" s="12">
        <v>100</v>
      </c>
      <c r="V7" s="12">
        <v>90</v>
      </c>
      <c r="W7" s="12">
        <v>100</v>
      </c>
      <c r="X7" s="12">
        <v>90</v>
      </c>
      <c r="Y7" s="12">
        <v>85</v>
      </c>
      <c r="Z7" s="13">
        <v>70</v>
      </c>
      <c r="AA7" s="13">
        <v>70</v>
      </c>
      <c r="AB7" s="13">
        <v>70</v>
      </c>
      <c r="AC7" s="13">
        <v>90</v>
      </c>
      <c r="AD7" s="13">
        <v>80</v>
      </c>
      <c r="AE7" s="13">
        <v>80</v>
      </c>
      <c r="AF7" s="13">
        <v>80</v>
      </c>
      <c r="AG7" s="13">
        <v>85</v>
      </c>
      <c r="AH7" s="13">
        <v>78</v>
      </c>
      <c r="AI7" s="13">
        <v>69</v>
      </c>
      <c r="AJ7" s="13">
        <v>68</v>
      </c>
      <c r="AK7" s="13">
        <v>58</v>
      </c>
      <c r="AL7" s="13">
        <v>53</v>
      </c>
      <c r="AM7" s="32">
        <v>54</v>
      </c>
      <c r="AN7" s="32">
        <v>70</v>
      </c>
      <c r="AO7" s="32">
        <v>59</v>
      </c>
    </row>
    <row r="8" spans="1:41" x14ac:dyDescent="0.3">
      <c r="A8" s="4" t="s">
        <v>32</v>
      </c>
      <c r="B8" s="12">
        <v>15</v>
      </c>
      <c r="C8" s="12">
        <v>15</v>
      </c>
      <c r="D8" s="12">
        <v>18</v>
      </c>
      <c r="E8" s="12">
        <v>20</v>
      </c>
      <c r="F8" s="12">
        <v>15</v>
      </c>
      <c r="G8" s="12">
        <v>17</v>
      </c>
      <c r="H8" s="12">
        <v>18</v>
      </c>
      <c r="I8" s="12">
        <v>19</v>
      </c>
      <c r="J8" s="12">
        <v>17</v>
      </c>
      <c r="K8" s="12">
        <v>15</v>
      </c>
      <c r="L8" s="12">
        <v>13</v>
      </c>
      <c r="M8" s="12">
        <v>5</v>
      </c>
      <c r="N8" s="12">
        <v>16</v>
      </c>
      <c r="O8" s="12">
        <v>16</v>
      </c>
      <c r="P8" s="12">
        <v>18</v>
      </c>
      <c r="Q8" s="12">
        <v>17</v>
      </c>
      <c r="R8" s="12">
        <v>23</v>
      </c>
      <c r="S8" s="12">
        <v>25</v>
      </c>
      <c r="T8" s="12">
        <v>26</v>
      </c>
      <c r="U8" s="12">
        <v>17</v>
      </c>
      <c r="V8" s="12">
        <v>20</v>
      </c>
      <c r="W8" s="12">
        <v>17</v>
      </c>
      <c r="X8" s="12">
        <v>20</v>
      </c>
      <c r="Y8" s="12">
        <v>18</v>
      </c>
      <c r="Z8" s="13">
        <v>15</v>
      </c>
      <c r="AA8" s="13">
        <v>10</v>
      </c>
      <c r="AB8" s="13">
        <v>23</v>
      </c>
      <c r="AC8" s="13">
        <v>22</v>
      </c>
      <c r="AD8" s="13">
        <v>23</v>
      </c>
      <c r="AE8" s="13">
        <v>24</v>
      </c>
      <c r="AF8" s="13">
        <v>22</v>
      </c>
      <c r="AG8" s="13">
        <v>24</v>
      </c>
      <c r="AH8" s="13">
        <v>24</v>
      </c>
      <c r="AI8" s="13">
        <v>22</v>
      </c>
      <c r="AJ8" s="13">
        <v>24</v>
      </c>
      <c r="AK8" s="13">
        <v>22</v>
      </c>
      <c r="AL8" s="13">
        <v>17</v>
      </c>
      <c r="AM8" s="13">
        <v>20</v>
      </c>
      <c r="AN8" s="13">
        <v>20</v>
      </c>
      <c r="AO8" s="13">
        <v>21</v>
      </c>
    </row>
    <row r="9" spans="1:41" x14ac:dyDescent="0.3">
      <c r="A9" s="4" t="s">
        <v>33</v>
      </c>
      <c r="B9" s="16"/>
      <c r="C9" s="16"/>
      <c r="D9" s="16"/>
      <c r="E9" s="16"/>
      <c r="F9" s="16"/>
      <c r="G9" s="16"/>
      <c r="H9" s="16"/>
      <c r="I9" s="16"/>
      <c r="J9" s="16"/>
      <c r="K9" s="16"/>
      <c r="L9" s="16"/>
      <c r="M9" s="16"/>
      <c r="N9" s="16"/>
      <c r="O9" s="16"/>
      <c r="P9" s="16"/>
      <c r="Q9" s="12">
        <v>0</v>
      </c>
      <c r="R9" s="12">
        <v>0</v>
      </c>
      <c r="S9" s="12">
        <v>0</v>
      </c>
      <c r="T9" s="12">
        <v>0</v>
      </c>
      <c r="U9" s="12">
        <v>0</v>
      </c>
      <c r="V9" s="12">
        <v>13</v>
      </c>
      <c r="W9" s="12">
        <v>14</v>
      </c>
      <c r="X9" s="12">
        <v>14</v>
      </c>
      <c r="Y9" s="12">
        <v>15</v>
      </c>
      <c r="Z9" s="13">
        <v>19</v>
      </c>
      <c r="AA9" s="13">
        <v>19</v>
      </c>
      <c r="AB9" s="13">
        <v>29</v>
      </c>
      <c r="AC9" s="13">
        <v>28</v>
      </c>
      <c r="AD9" s="13">
        <v>36</v>
      </c>
      <c r="AE9" s="13">
        <v>36</v>
      </c>
      <c r="AF9" s="13">
        <v>36</v>
      </c>
      <c r="AG9" s="13">
        <v>44</v>
      </c>
      <c r="AH9" s="13">
        <v>42</v>
      </c>
      <c r="AI9" s="13">
        <v>43</v>
      </c>
      <c r="AJ9" s="13">
        <v>40</v>
      </c>
      <c r="AK9" s="13">
        <v>43</v>
      </c>
      <c r="AL9" s="13">
        <v>42</v>
      </c>
      <c r="AM9" s="13">
        <v>43</v>
      </c>
      <c r="AN9" s="13">
        <v>46</v>
      </c>
      <c r="AO9" s="13">
        <v>44</v>
      </c>
    </row>
    <row r="10" spans="1:41" x14ac:dyDescent="0.3">
      <c r="A10" s="4" t="s">
        <v>34</v>
      </c>
      <c r="B10" s="12">
        <v>0</v>
      </c>
      <c r="C10" s="12">
        <v>0</v>
      </c>
      <c r="D10" s="12">
        <v>0</v>
      </c>
      <c r="E10" s="12">
        <v>0</v>
      </c>
      <c r="F10" s="12">
        <v>0</v>
      </c>
      <c r="G10" s="12">
        <v>0</v>
      </c>
      <c r="H10" s="12">
        <v>0</v>
      </c>
      <c r="I10" s="12">
        <v>1</v>
      </c>
      <c r="J10" s="12">
        <v>1</v>
      </c>
      <c r="K10" s="12">
        <v>1</v>
      </c>
      <c r="L10" s="12">
        <v>1</v>
      </c>
      <c r="M10" s="12">
        <v>2</v>
      </c>
      <c r="N10" s="12">
        <v>3</v>
      </c>
      <c r="O10" s="12">
        <v>4</v>
      </c>
      <c r="P10" s="12">
        <v>8</v>
      </c>
      <c r="Q10" s="12">
        <v>3</v>
      </c>
      <c r="R10" s="12">
        <v>4</v>
      </c>
      <c r="S10" s="12">
        <v>10</v>
      </c>
      <c r="T10" s="12">
        <v>14</v>
      </c>
      <c r="U10" s="12">
        <v>16</v>
      </c>
      <c r="V10" s="12">
        <v>4</v>
      </c>
      <c r="W10" s="12">
        <v>5</v>
      </c>
      <c r="X10" s="12">
        <v>4</v>
      </c>
      <c r="Y10" s="12">
        <v>3</v>
      </c>
      <c r="Z10" s="13">
        <v>3</v>
      </c>
      <c r="AA10" s="13">
        <v>3</v>
      </c>
      <c r="AB10" s="13">
        <v>2</v>
      </c>
      <c r="AC10" s="13">
        <v>3</v>
      </c>
      <c r="AD10" s="13">
        <v>8</v>
      </c>
      <c r="AE10" s="13">
        <v>7</v>
      </c>
      <c r="AF10" s="13">
        <v>5</v>
      </c>
      <c r="AG10" s="13">
        <v>5</v>
      </c>
      <c r="AH10" s="13">
        <v>5</v>
      </c>
      <c r="AI10" s="13">
        <v>5</v>
      </c>
      <c r="AJ10" s="13">
        <v>7</v>
      </c>
      <c r="AK10" s="13">
        <v>6</v>
      </c>
      <c r="AL10" s="13">
        <v>6</v>
      </c>
      <c r="AM10" s="13">
        <v>6</v>
      </c>
      <c r="AN10" s="13">
        <v>6</v>
      </c>
      <c r="AO10" s="13">
        <v>6</v>
      </c>
    </row>
    <row r="11" spans="1:41" s="17" customFormat="1" x14ac:dyDescent="0.3">
      <c r="A11" s="17" t="s">
        <v>35</v>
      </c>
      <c r="B11" s="18">
        <f>SUM(B6:B10)</f>
        <v>225</v>
      </c>
      <c r="C11" s="18">
        <f t="shared" ref="C11:AO11" si="1">SUM(C6:C10)</f>
        <v>275</v>
      </c>
      <c r="D11" s="18">
        <f t="shared" si="1"/>
        <v>313</v>
      </c>
      <c r="E11" s="18">
        <f t="shared" si="1"/>
        <v>317</v>
      </c>
      <c r="F11" s="18">
        <f t="shared" si="1"/>
        <v>324</v>
      </c>
      <c r="G11" s="18">
        <f t="shared" si="1"/>
        <v>370</v>
      </c>
      <c r="H11" s="18">
        <f t="shared" si="1"/>
        <v>348</v>
      </c>
      <c r="I11" s="18">
        <f t="shared" si="1"/>
        <v>378</v>
      </c>
      <c r="J11" s="18">
        <f t="shared" si="1"/>
        <v>376</v>
      </c>
      <c r="K11" s="18">
        <f t="shared" si="1"/>
        <v>426</v>
      </c>
      <c r="L11" s="18">
        <f t="shared" si="1"/>
        <v>436</v>
      </c>
      <c r="M11" s="18">
        <f t="shared" si="1"/>
        <v>476</v>
      </c>
      <c r="N11" s="18">
        <f t="shared" si="1"/>
        <v>636</v>
      </c>
      <c r="O11" s="18">
        <f t="shared" si="1"/>
        <v>530</v>
      </c>
      <c r="P11" s="18">
        <f t="shared" si="1"/>
        <v>501</v>
      </c>
      <c r="Q11" s="18">
        <f t="shared" si="1"/>
        <v>767</v>
      </c>
      <c r="R11" s="18">
        <f t="shared" si="1"/>
        <v>604</v>
      </c>
      <c r="S11" s="18">
        <f t="shared" si="1"/>
        <v>615</v>
      </c>
      <c r="T11" s="18">
        <f t="shared" si="1"/>
        <v>724</v>
      </c>
      <c r="U11" s="18">
        <f t="shared" si="1"/>
        <v>720</v>
      </c>
      <c r="V11" s="18">
        <f t="shared" si="1"/>
        <v>754</v>
      </c>
      <c r="W11" s="18">
        <f t="shared" si="1"/>
        <v>802</v>
      </c>
      <c r="X11" s="18">
        <f t="shared" si="1"/>
        <v>824</v>
      </c>
      <c r="Y11" s="18">
        <f t="shared" si="1"/>
        <v>695</v>
      </c>
      <c r="Z11" s="19">
        <f t="shared" si="1"/>
        <v>770</v>
      </c>
      <c r="AA11" s="19">
        <f t="shared" si="1"/>
        <v>734</v>
      </c>
      <c r="AB11" s="19">
        <f t="shared" si="1"/>
        <v>765</v>
      </c>
      <c r="AC11" s="19">
        <f t="shared" si="1"/>
        <v>720</v>
      </c>
      <c r="AD11" s="19">
        <f t="shared" si="1"/>
        <v>701</v>
      </c>
      <c r="AE11" s="19">
        <f t="shared" si="1"/>
        <v>617</v>
      </c>
      <c r="AF11" s="19">
        <f t="shared" si="1"/>
        <v>754</v>
      </c>
      <c r="AG11" s="19">
        <f t="shared" si="1"/>
        <v>773</v>
      </c>
      <c r="AH11" s="19">
        <f t="shared" si="1"/>
        <v>760</v>
      </c>
      <c r="AI11" s="19">
        <f t="shared" si="1"/>
        <v>757</v>
      </c>
      <c r="AJ11" s="19">
        <f t="shared" si="1"/>
        <v>745</v>
      </c>
      <c r="AK11" s="19">
        <f t="shared" si="1"/>
        <v>612</v>
      </c>
      <c r="AL11" s="19">
        <f t="shared" si="1"/>
        <v>763</v>
      </c>
      <c r="AM11" s="19">
        <f t="shared" si="1"/>
        <v>693</v>
      </c>
      <c r="AN11" s="19">
        <f t="shared" si="1"/>
        <v>701</v>
      </c>
      <c r="AO11" s="19">
        <f t="shared" si="1"/>
        <v>704</v>
      </c>
    </row>
    <row r="12" spans="1:41" x14ac:dyDescent="0.3">
      <c r="B12" s="12"/>
      <c r="C12" s="12"/>
      <c r="D12" s="12"/>
      <c r="E12" s="12"/>
      <c r="F12" s="12"/>
      <c r="G12" s="12"/>
      <c r="H12" s="12"/>
      <c r="I12" s="12"/>
      <c r="J12" s="12"/>
      <c r="K12" s="12"/>
      <c r="L12" s="12"/>
      <c r="M12" s="12"/>
      <c r="N12" s="12"/>
      <c r="O12" s="12"/>
      <c r="P12" s="12"/>
      <c r="Q12" s="12"/>
      <c r="R12" s="12"/>
      <c r="S12" s="12"/>
      <c r="T12" s="12"/>
      <c r="U12" s="12"/>
      <c r="V12" s="12"/>
      <c r="W12" s="12"/>
      <c r="X12" s="12"/>
      <c r="Y12" s="12"/>
      <c r="Z12" s="13"/>
      <c r="AA12" s="13"/>
      <c r="AB12" s="13"/>
      <c r="AC12" s="13"/>
      <c r="AD12" s="13"/>
      <c r="AE12" s="13"/>
      <c r="AF12" s="13"/>
      <c r="AG12" s="13"/>
      <c r="AH12" s="13"/>
      <c r="AI12" s="13"/>
      <c r="AJ12" s="13"/>
      <c r="AK12" s="13"/>
      <c r="AL12" s="13"/>
      <c r="AM12" s="13"/>
      <c r="AN12" s="13"/>
      <c r="AO12" s="13"/>
    </row>
    <row r="13" spans="1:41" x14ac:dyDescent="0.3">
      <c r="A13" s="1" t="s">
        <v>93</v>
      </c>
      <c r="B13" s="12"/>
      <c r="C13" s="12"/>
      <c r="D13" s="12"/>
      <c r="E13" s="12"/>
      <c r="F13" s="12"/>
      <c r="G13" s="12"/>
      <c r="H13" s="12"/>
      <c r="I13" s="12"/>
      <c r="J13" s="12"/>
      <c r="K13" s="12"/>
      <c r="L13" s="12"/>
      <c r="M13" s="12"/>
      <c r="N13" s="12"/>
      <c r="O13" s="12"/>
      <c r="P13" s="12"/>
      <c r="Q13" s="12"/>
      <c r="R13" s="12"/>
      <c r="S13" s="12"/>
      <c r="T13" s="12"/>
      <c r="U13" s="12"/>
      <c r="V13" s="12"/>
      <c r="W13" s="12"/>
      <c r="X13" s="12"/>
      <c r="Y13" s="12"/>
      <c r="Z13" s="13"/>
      <c r="AA13" s="13"/>
      <c r="AB13" s="13"/>
      <c r="AC13" s="13"/>
      <c r="AD13" s="13"/>
      <c r="AE13" s="13"/>
      <c r="AF13" s="13"/>
      <c r="AG13" s="13"/>
      <c r="AH13" s="13"/>
      <c r="AI13" s="13"/>
      <c r="AJ13" s="13"/>
      <c r="AK13" s="13"/>
      <c r="AL13" s="13"/>
      <c r="AM13" s="13"/>
      <c r="AN13" s="13"/>
      <c r="AO13" s="13"/>
    </row>
    <row r="14" spans="1:41" x14ac:dyDescent="0.3">
      <c r="A14" s="4" t="s">
        <v>94</v>
      </c>
      <c r="B14" s="12">
        <v>0</v>
      </c>
      <c r="C14" s="12">
        <v>0</v>
      </c>
      <c r="D14" s="12">
        <v>3</v>
      </c>
      <c r="E14" s="12">
        <v>7</v>
      </c>
      <c r="F14" s="12">
        <v>7</v>
      </c>
      <c r="G14" s="12">
        <v>13</v>
      </c>
      <c r="H14" s="12">
        <v>16</v>
      </c>
      <c r="I14" s="12">
        <v>22</v>
      </c>
      <c r="J14" s="12">
        <v>25</v>
      </c>
      <c r="K14" s="12">
        <v>34</v>
      </c>
      <c r="L14" s="12">
        <v>37</v>
      </c>
      <c r="M14" s="12">
        <v>45</v>
      </c>
      <c r="N14" s="12">
        <v>49</v>
      </c>
      <c r="O14" s="12">
        <v>57</v>
      </c>
      <c r="P14" s="12">
        <v>65</v>
      </c>
      <c r="Q14" s="12">
        <v>79</v>
      </c>
      <c r="R14" s="12">
        <v>88</v>
      </c>
      <c r="S14" s="12">
        <v>99</v>
      </c>
      <c r="T14" s="12">
        <v>124</v>
      </c>
      <c r="U14" s="12">
        <v>140</v>
      </c>
      <c r="V14" s="12">
        <v>137</v>
      </c>
      <c r="W14" s="12">
        <v>171</v>
      </c>
      <c r="X14" s="12">
        <v>192</v>
      </c>
      <c r="Y14" s="12">
        <v>227</v>
      </c>
      <c r="Z14" s="13">
        <v>187</v>
      </c>
      <c r="AA14" s="13">
        <v>241</v>
      </c>
      <c r="AB14" s="13">
        <v>277</v>
      </c>
      <c r="AC14" s="13">
        <v>252</v>
      </c>
      <c r="AD14" s="13">
        <v>273</v>
      </c>
      <c r="AE14" s="13">
        <v>293</v>
      </c>
      <c r="AF14" s="13">
        <v>281</v>
      </c>
      <c r="AG14" s="13">
        <v>276</v>
      </c>
      <c r="AH14" s="13">
        <v>310</v>
      </c>
      <c r="AI14" s="13">
        <v>331</v>
      </c>
      <c r="AJ14" s="13">
        <v>356</v>
      </c>
      <c r="AK14" s="13">
        <v>338</v>
      </c>
      <c r="AL14" s="13">
        <v>361</v>
      </c>
      <c r="AM14" s="13">
        <v>334</v>
      </c>
      <c r="AN14" s="13">
        <v>285</v>
      </c>
      <c r="AO14" s="13">
        <v>295</v>
      </c>
    </row>
    <row r="15" spans="1:41" x14ac:dyDescent="0.3">
      <c r="A15" s="17" t="s">
        <v>96</v>
      </c>
      <c r="B15" s="18">
        <f t="shared" ref="B15:AO15" si="2">SUM(B14:B14)</f>
        <v>0</v>
      </c>
      <c r="C15" s="18">
        <f t="shared" si="2"/>
        <v>0</v>
      </c>
      <c r="D15" s="18">
        <f t="shared" si="2"/>
        <v>3</v>
      </c>
      <c r="E15" s="18">
        <f t="shared" si="2"/>
        <v>7</v>
      </c>
      <c r="F15" s="18">
        <f t="shared" si="2"/>
        <v>7</v>
      </c>
      <c r="G15" s="18">
        <f t="shared" si="2"/>
        <v>13</v>
      </c>
      <c r="H15" s="18">
        <f t="shared" si="2"/>
        <v>16</v>
      </c>
      <c r="I15" s="18">
        <f t="shared" si="2"/>
        <v>22</v>
      </c>
      <c r="J15" s="18">
        <f t="shared" si="2"/>
        <v>25</v>
      </c>
      <c r="K15" s="18">
        <f t="shared" si="2"/>
        <v>34</v>
      </c>
      <c r="L15" s="18">
        <f t="shared" si="2"/>
        <v>37</v>
      </c>
      <c r="M15" s="18">
        <f t="shared" si="2"/>
        <v>45</v>
      </c>
      <c r="N15" s="18">
        <f t="shared" si="2"/>
        <v>49</v>
      </c>
      <c r="O15" s="18">
        <f t="shared" si="2"/>
        <v>57</v>
      </c>
      <c r="P15" s="18">
        <f t="shared" si="2"/>
        <v>65</v>
      </c>
      <c r="Q15" s="18">
        <f t="shared" si="2"/>
        <v>79</v>
      </c>
      <c r="R15" s="18">
        <f t="shared" si="2"/>
        <v>88</v>
      </c>
      <c r="S15" s="18">
        <f t="shared" si="2"/>
        <v>99</v>
      </c>
      <c r="T15" s="18">
        <f t="shared" si="2"/>
        <v>124</v>
      </c>
      <c r="U15" s="18">
        <f t="shared" si="2"/>
        <v>140</v>
      </c>
      <c r="V15" s="18">
        <f t="shared" si="2"/>
        <v>137</v>
      </c>
      <c r="W15" s="18">
        <f t="shared" si="2"/>
        <v>171</v>
      </c>
      <c r="X15" s="18">
        <f t="shared" si="2"/>
        <v>192</v>
      </c>
      <c r="Y15" s="18">
        <f t="shared" si="2"/>
        <v>227</v>
      </c>
      <c r="Z15" s="19">
        <f t="shared" si="2"/>
        <v>187</v>
      </c>
      <c r="AA15" s="19">
        <f t="shared" si="2"/>
        <v>241</v>
      </c>
      <c r="AB15" s="19">
        <f t="shared" si="2"/>
        <v>277</v>
      </c>
      <c r="AC15" s="19">
        <f t="shared" si="2"/>
        <v>252</v>
      </c>
      <c r="AD15" s="19">
        <f t="shared" si="2"/>
        <v>273</v>
      </c>
      <c r="AE15" s="19">
        <f t="shared" si="2"/>
        <v>293</v>
      </c>
      <c r="AF15" s="19">
        <f t="shared" si="2"/>
        <v>281</v>
      </c>
      <c r="AG15" s="19">
        <f t="shared" si="2"/>
        <v>276</v>
      </c>
      <c r="AH15" s="19">
        <f t="shared" si="2"/>
        <v>310</v>
      </c>
      <c r="AI15" s="19">
        <f t="shared" si="2"/>
        <v>331</v>
      </c>
      <c r="AJ15" s="19">
        <f t="shared" si="2"/>
        <v>356</v>
      </c>
      <c r="AK15" s="19">
        <f t="shared" si="2"/>
        <v>338</v>
      </c>
      <c r="AL15" s="19">
        <f t="shared" si="2"/>
        <v>361</v>
      </c>
      <c r="AM15" s="19">
        <f t="shared" si="2"/>
        <v>334</v>
      </c>
      <c r="AN15" s="19">
        <f t="shared" si="2"/>
        <v>285</v>
      </c>
      <c r="AO15" s="19">
        <f t="shared" si="2"/>
        <v>295</v>
      </c>
    </row>
    <row r="16" spans="1:41" x14ac:dyDescent="0.3">
      <c r="B16" s="12"/>
      <c r="C16" s="12"/>
      <c r="D16" s="12"/>
      <c r="E16" s="12"/>
      <c r="F16" s="12"/>
      <c r="G16" s="12"/>
      <c r="H16" s="12"/>
      <c r="I16" s="12"/>
      <c r="J16" s="12"/>
      <c r="K16" s="12"/>
      <c r="L16" s="12"/>
      <c r="M16" s="12"/>
      <c r="N16" s="12"/>
      <c r="O16" s="12"/>
      <c r="P16" s="12"/>
      <c r="Q16" s="12"/>
      <c r="R16" s="12"/>
      <c r="S16" s="12"/>
      <c r="T16" s="12"/>
      <c r="U16" s="12"/>
      <c r="V16" s="12"/>
      <c r="W16" s="12"/>
      <c r="X16" s="12"/>
      <c r="Y16" s="12"/>
      <c r="Z16" s="13"/>
      <c r="AA16" s="13"/>
      <c r="AB16" s="13"/>
      <c r="AC16" s="13"/>
      <c r="AD16" s="13"/>
      <c r="AE16" s="13"/>
      <c r="AF16" s="13"/>
      <c r="AG16" s="13"/>
      <c r="AH16" s="13"/>
      <c r="AI16" s="13"/>
      <c r="AJ16" s="13"/>
      <c r="AK16" s="13"/>
      <c r="AL16" s="13"/>
      <c r="AM16" s="13"/>
      <c r="AN16" s="13"/>
      <c r="AO16" s="13"/>
    </row>
    <row r="17" spans="1:41" x14ac:dyDescent="0.3">
      <c r="A17" s="1" t="s">
        <v>97</v>
      </c>
      <c r="B17" s="22">
        <f t="shared" ref="B17:AO17" si="3">B15+B11</f>
        <v>225</v>
      </c>
      <c r="C17" s="22">
        <f t="shared" si="3"/>
        <v>275</v>
      </c>
      <c r="D17" s="22">
        <f t="shared" si="3"/>
        <v>316</v>
      </c>
      <c r="E17" s="22">
        <f t="shared" si="3"/>
        <v>324</v>
      </c>
      <c r="F17" s="22">
        <f t="shared" si="3"/>
        <v>331</v>
      </c>
      <c r="G17" s="22">
        <f t="shared" si="3"/>
        <v>383</v>
      </c>
      <c r="H17" s="22">
        <f t="shared" si="3"/>
        <v>364</v>
      </c>
      <c r="I17" s="22">
        <f t="shared" si="3"/>
        <v>400</v>
      </c>
      <c r="J17" s="22">
        <f t="shared" si="3"/>
        <v>401</v>
      </c>
      <c r="K17" s="22">
        <f t="shared" si="3"/>
        <v>460</v>
      </c>
      <c r="L17" s="22">
        <f t="shared" si="3"/>
        <v>473</v>
      </c>
      <c r="M17" s="22">
        <f t="shared" si="3"/>
        <v>521</v>
      </c>
      <c r="N17" s="22">
        <f t="shared" si="3"/>
        <v>685</v>
      </c>
      <c r="O17" s="22">
        <f t="shared" si="3"/>
        <v>587</v>
      </c>
      <c r="P17" s="22">
        <f t="shared" si="3"/>
        <v>566</v>
      </c>
      <c r="Q17" s="22">
        <f t="shared" si="3"/>
        <v>846</v>
      </c>
      <c r="R17" s="22">
        <f t="shared" si="3"/>
        <v>692</v>
      </c>
      <c r="S17" s="22">
        <f t="shared" si="3"/>
        <v>714</v>
      </c>
      <c r="T17" s="22">
        <f t="shared" si="3"/>
        <v>848</v>
      </c>
      <c r="U17" s="22">
        <f t="shared" si="3"/>
        <v>860</v>
      </c>
      <c r="V17" s="22">
        <f t="shared" si="3"/>
        <v>891</v>
      </c>
      <c r="W17" s="22">
        <f t="shared" si="3"/>
        <v>973</v>
      </c>
      <c r="X17" s="22">
        <f t="shared" si="3"/>
        <v>1016</v>
      </c>
      <c r="Y17" s="22">
        <f t="shared" si="3"/>
        <v>922</v>
      </c>
      <c r="Z17" s="23">
        <f t="shared" si="3"/>
        <v>957</v>
      </c>
      <c r="AA17" s="23">
        <f t="shared" si="3"/>
        <v>975</v>
      </c>
      <c r="AB17" s="23">
        <f t="shared" si="3"/>
        <v>1042</v>
      </c>
      <c r="AC17" s="23">
        <f t="shared" si="3"/>
        <v>972</v>
      </c>
      <c r="AD17" s="23">
        <f t="shared" si="3"/>
        <v>974</v>
      </c>
      <c r="AE17" s="23">
        <f t="shared" si="3"/>
        <v>910</v>
      </c>
      <c r="AF17" s="23">
        <f t="shared" si="3"/>
        <v>1035</v>
      </c>
      <c r="AG17" s="23">
        <f t="shared" si="3"/>
        <v>1049</v>
      </c>
      <c r="AH17" s="23">
        <f t="shared" si="3"/>
        <v>1070</v>
      </c>
      <c r="AI17" s="23">
        <f t="shared" si="3"/>
        <v>1088</v>
      </c>
      <c r="AJ17" s="23">
        <f t="shared" si="3"/>
        <v>1101</v>
      </c>
      <c r="AK17" s="23">
        <f t="shared" si="3"/>
        <v>950</v>
      </c>
      <c r="AL17" s="23">
        <f t="shared" si="3"/>
        <v>1124</v>
      </c>
      <c r="AM17" s="23">
        <f t="shared" si="3"/>
        <v>1027</v>
      </c>
      <c r="AN17" s="23">
        <f t="shared" si="3"/>
        <v>986</v>
      </c>
      <c r="AO17" s="23">
        <f t="shared" si="3"/>
        <v>999</v>
      </c>
    </row>
    <row r="18" spans="1:41" x14ac:dyDescent="0.3">
      <c r="B18" s="12"/>
      <c r="C18" s="12"/>
      <c r="D18" s="12"/>
      <c r="E18" s="12"/>
      <c r="F18" s="12"/>
      <c r="G18" s="12"/>
      <c r="H18" s="12"/>
      <c r="I18" s="12"/>
      <c r="J18" s="12"/>
      <c r="K18" s="12"/>
      <c r="L18" s="12"/>
      <c r="M18" s="12"/>
      <c r="N18" s="12"/>
      <c r="O18" s="12"/>
      <c r="P18" s="12"/>
      <c r="Q18" s="12"/>
      <c r="R18" s="12"/>
      <c r="S18" s="12"/>
      <c r="T18" s="12"/>
      <c r="U18" s="12"/>
      <c r="V18" s="12"/>
      <c r="W18" s="12"/>
      <c r="X18" s="12"/>
      <c r="Y18" s="12"/>
      <c r="Z18" s="13"/>
      <c r="AA18" s="13"/>
      <c r="AB18" s="13"/>
      <c r="AC18" s="13"/>
      <c r="AD18" s="13"/>
      <c r="AE18" s="13"/>
      <c r="AF18" s="13"/>
      <c r="AG18" s="13"/>
      <c r="AH18" s="13"/>
      <c r="AI18" s="13"/>
      <c r="AJ18" s="13"/>
      <c r="AK18" s="13"/>
      <c r="AL18" s="13"/>
      <c r="AM18" s="13"/>
      <c r="AN18" s="13"/>
      <c r="AO18" s="13"/>
    </row>
    <row r="19" spans="1:41" x14ac:dyDescent="0.3">
      <c r="A19" s="1" t="s">
        <v>36</v>
      </c>
      <c r="B19" s="12"/>
      <c r="C19" s="12"/>
      <c r="D19" s="12"/>
      <c r="E19" s="12"/>
      <c r="F19" s="12"/>
      <c r="G19" s="12"/>
      <c r="H19" s="12"/>
      <c r="I19" s="12"/>
      <c r="J19" s="12"/>
      <c r="K19" s="12"/>
      <c r="L19" s="12"/>
      <c r="M19" s="12"/>
      <c r="N19" s="12"/>
      <c r="O19" s="12"/>
      <c r="P19" s="12"/>
      <c r="Q19" s="12"/>
      <c r="R19" s="12"/>
      <c r="S19" s="12"/>
      <c r="T19" s="12"/>
      <c r="U19" s="12"/>
      <c r="V19" s="12"/>
      <c r="W19" s="12"/>
      <c r="X19" s="12"/>
      <c r="Y19" s="12"/>
      <c r="Z19" s="13"/>
      <c r="AA19" s="13"/>
      <c r="AB19" s="13"/>
      <c r="AC19" s="13"/>
      <c r="AD19" s="13"/>
      <c r="AE19" s="13"/>
      <c r="AF19" s="13"/>
      <c r="AG19" s="13"/>
      <c r="AH19" s="13"/>
      <c r="AI19" s="13"/>
      <c r="AJ19" s="13"/>
      <c r="AK19" s="13"/>
      <c r="AL19" s="13"/>
      <c r="AM19" s="13"/>
      <c r="AN19" s="13"/>
      <c r="AO19" s="13"/>
    </row>
    <row r="20" spans="1:41" x14ac:dyDescent="0.3">
      <c r="A20" s="4" t="s">
        <v>85</v>
      </c>
      <c r="B20" s="12">
        <v>135</v>
      </c>
      <c r="C20" s="12">
        <v>188</v>
      </c>
      <c r="D20" s="12">
        <v>226</v>
      </c>
      <c r="E20" s="12">
        <v>232</v>
      </c>
      <c r="F20" s="12">
        <v>264</v>
      </c>
      <c r="G20" s="12">
        <v>334</v>
      </c>
      <c r="H20" s="12">
        <v>301</v>
      </c>
      <c r="I20" s="12">
        <v>305</v>
      </c>
      <c r="J20" s="12">
        <v>356</v>
      </c>
      <c r="K20" s="12">
        <v>379</v>
      </c>
      <c r="L20" s="12">
        <v>464</v>
      </c>
      <c r="M20" s="12">
        <v>424</v>
      </c>
      <c r="N20" s="12">
        <v>418</v>
      </c>
      <c r="O20" s="12">
        <v>483</v>
      </c>
      <c r="P20" s="12">
        <v>509</v>
      </c>
      <c r="Q20" s="12">
        <v>793</v>
      </c>
      <c r="R20" s="12">
        <v>566</v>
      </c>
      <c r="S20" s="12">
        <v>599</v>
      </c>
      <c r="T20" s="12">
        <v>660</v>
      </c>
      <c r="U20" s="12">
        <v>758</v>
      </c>
      <c r="V20" s="12">
        <v>829</v>
      </c>
      <c r="W20" s="12">
        <v>863</v>
      </c>
      <c r="X20" s="12">
        <v>887</v>
      </c>
      <c r="Y20" s="12">
        <v>768</v>
      </c>
      <c r="Z20" s="13">
        <v>619</v>
      </c>
      <c r="AA20" s="13">
        <v>727</v>
      </c>
      <c r="AB20" s="13">
        <v>715</v>
      </c>
      <c r="AC20" s="13">
        <v>775</v>
      </c>
      <c r="AD20" s="13">
        <v>753</v>
      </c>
      <c r="AE20" s="13">
        <v>771</v>
      </c>
      <c r="AF20" s="13">
        <v>760</v>
      </c>
      <c r="AG20" s="13">
        <v>801</v>
      </c>
      <c r="AH20" s="13">
        <v>834</v>
      </c>
      <c r="AI20" s="13">
        <v>900</v>
      </c>
      <c r="AJ20" s="13">
        <v>1031</v>
      </c>
      <c r="AK20" s="13">
        <v>961</v>
      </c>
      <c r="AL20" s="13">
        <v>956</v>
      </c>
      <c r="AM20" s="13">
        <v>946</v>
      </c>
      <c r="AN20" s="13">
        <v>989</v>
      </c>
      <c r="AO20" s="13">
        <v>931</v>
      </c>
    </row>
    <row r="21" spans="1:41" x14ac:dyDescent="0.3">
      <c r="A21" s="4" t="s">
        <v>38</v>
      </c>
      <c r="B21" s="12">
        <v>45</v>
      </c>
      <c r="C21" s="12">
        <v>22</v>
      </c>
      <c r="D21" s="12">
        <v>21</v>
      </c>
      <c r="E21" s="12">
        <v>31</v>
      </c>
      <c r="F21" s="12">
        <v>31</v>
      </c>
      <c r="G21" s="12">
        <v>26</v>
      </c>
      <c r="H21" s="12">
        <v>25</v>
      </c>
      <c r="I21" s="12">
        <v>18</v>
      </c>
      <c r="J21" s="12">
        <v>11</v>
      </c>
      <c r="K21" s="12">
        <v>10</v>
      </c>
      <c r="L21" s="12">
        <v>13</v>
      </c>
      <c r="M21" s="12">
        <v>21</v>
      </c>
      <c r="N21" s="12">
        <v>36</v>
      </c>
      <c r="O21" s="12">
        <v>31</v>
      </c>
      <c r="P21" s="12">
        <v>34</v>
      </c>
      <c r="Q21" s="12">
        <v>39</v>
      </c>
      <c r="R21" s="12">
        <v>44</v>
      </c>
      <c r="S21" s="12">
        <v>39</v>
      </c>
      <c r="T21" s="12">
        <v>39</v>
      </c>
      <c r="U21" s="12">
        <v>43</v>
      </c>
      <c r="V21" s="12">
        <v>48</v>
      </c>
      <c r="W21" s="12">
        <v>49</v>
      </c>
      <c r="X21" s="12">
        <v>63</v>
      </c>
      <c r="Y21" s="12">
        <v>68</v>
      </c>
      <c r="Z21" s="13">
        <v>54</v>
      </c>
      <c r="AA21" s="13">
        <v>67</v>
      </c>
      <c r="AB21" s="13">
        <v>72</v>
      </c>
      <c r="AC21" s="13">
        <v>80</v>
      </c>
      <c r="AD21" s="13">
        <v>79</v>
      </c>
      <c r="AE21" s="13">
        <v>90</v>
      </c>
      <c r="AF21" s="13">
        <v>73</v>
      </c>
      <c r="AG21" s="13">
        <v>64</v>
      </c>
      <c r="AH21" s="13">
        <v>75</v>
      </c>
      <c r="AI21" s="13">
        <v>63</v>
      </c>
      <c r="AJ21" s="13">
        <v>56</v>
      </c>
      <c r="AK21" s="13">
        <v>55</v>
      </c>
      <c r="AL21" s="13">
        <v>57</v>
      </c>
      <c r="AM21" s="13">
        <v>67</v>
      </c>
      <c r="AN21" s="13">
        <v>81</v>
      </c>
      <c r="AO21" s="13">
        <v>92</v>
      </c>
    </row>
    <row r="22" spans="1:41" x14ac:dyDescent="0.3">
      <c r="A22" s="4" t="s">
        <v>86</v>
      </c>
      <c r="B22" s="12">
        <v>17</v>
      </c>
      <c r="C22" s="12">
        <v>16</v>
      </c>
      <c r="D22" s="12">
        <v>12</v>
      </c>
      <c r="E22" s="12">
        <v>11</v>
      </c>
      <c r="F22" s="12">
        <v>12</v>
      </c>
      <c r="G22" s="12">
        <v>12</v>
      </c>
      <c r="H22" s="12">
        <v>10</v>
      </c>
      <c r="I22" s="12">
        <v>7</v>
      </c>
      <c r="J22" s="12">
        <v>9</v>
      </c>
      <c r="K22" s="12">
        <v>8</v>
      </c>
      <c r="L22" s="12">
        <v>8</v>
      </c>
      <c r="M22" s="12">
        <v>9</v>
      </c>
      <c r="N22" s="12">
        <v>9</v>
      </c>
      <c r="O22" s="12">
        <v>6</v>
      </c>
      <c r="P22" s="12">
        <v>6</v>
      </c>
      <c r="Q22" s="12">
        <v>7</v>
      </c>
      <c r="R22" s="12">
        <v>6</v>
      </c>
      <c r="S22" s="12">
        <v>6</v>
      </c>
      <c r="T22" s="12">
        <v>6</v>
      </c>
      <c r="U22" s="12">
        <v>8</v>
      </c>
      <c r="V22" s="12">
        <v>10</v>
      </c>
      <c r="W22" s="12">
        <v>9</v>
      </c>
      <c r="X22" s="12">
        <v>3</v>
      </c>
      <c r="Y22" s="12">
        <v>3</v>
      </c>
      <c r="Z22" s="13">
        <v>3</v>
      </c>
      <c r="AA22" s="13">
        <v>4</v>
      </c>
      <c r="AB22" s="13">
        <v>6</v>
      </c>
      <c r="AC22" s="13">
        <v>6</v>
      </c>
      <c r="AD22" s="13">
        <v>5</v>
      </c>
      <c r="AE22" s="13">
        <v>3</v>
      </c>
      <c r="AF22" s="13">
        <v>3</v>
      </c>
      <c r="AG22" s="13">
        <v>4</v>
      </c>
      <c r="AH22" s="13">
        <v>4</v>
      </c>
      <c r="AI22" s="13">
        <v>4</v>
      </c>
      <c r="AJ22" s="13">
        <v>6</v>
      </c>
      <c r="AK22" s="13">
        <v>7</v>
      </c>
      <c r="AL22" s="13">
        <v>7</v>
      </c>
      <c r="AM22" s="13">
        <v>5</v>
      </c>
      <c r="AN22" s="13">
        <v>6</v>
      </c>
      <c r="AO22" s="13">
        <v>6</v>
      </c>
    </row>
    <row r="23" spans="1:41" x14ac:dyDescent="0.3">
      <c r="A23" s="4" t="s">
        <v>41</v>
      </c>
      <c r="B23" s="12">
        <v>17</v>
      </c>
      <c r="C23" s="12">
        <v>12</v>
      </c>
      <c r="D23" s="12">
        <v>13</v>
      </c>
      <c r="E23" s="12">
        <v>14</v>
      </c>
      <c r="F23" s="12">
        <v>4</v>
      </c>
      <c r="G23" s="12">
        <v>17</v>
      </c>
      <c r="H23" s="12">
        <v>12</v>
      </c>
      <c r="I23" s="12">
        <v>7</v>
      </c>
      <c r="J23" s="12">
        <v>3</v>
      </c>
      <c r="K23" s="12">
        <v>14</v>
      </c>
      <c r="L23" s="12">
        <v>17</v>
      </c>
      <c r="M23" s="12">
        <v>53</v>
      </c>
      <c r="N23" s="12">
        <v>43</v>
      </c>
      <c r="O23" s="12">
        <v>34</v>
      </c>
      <c r="P23" s="12">
        <v>35</v>
      </c>
      <c r="Q23" s="12">
        <v>42</v>
      </c>
      <c r="R23" s="12">
        <v>41</v>
      </c>
      <c r="S23" s="12">
        <v>37</v>
      </c>
      <c r="T23" s="12">
        <v>26</v>
      </c>
      <c r="U23" s="12">
        <v>46</v>
      </c>
      <c r="V23" s="12">
        <v>57</v>
      </c>
      <c r="W23" s="12">
        <v>65</v>
      </c>
      <c r="X23" s="12">
        <v>59</v>
      </c>
      <c r="Y23" s="12">
        <v>34</v>
      </c>
      <c r="Z23" s="13">
        <v>19</v>
      </c>
      <c r="AA23" s="13">
        <v>68</v>
      </c>
      <c r="AB23" s="13">
        <v>77</v>
      </c>
      <c r="AC23" s="13">
        <v>35</v>
      </c>
      <c r="AD23" s="13">
        <v>47</v>
      </c>
      <c r="AE23" s="13">
        <v>49</v>
      </c>
      <c r="AF23" s="13">
        <v>52</v>
      </c>
      <c r="AG23" s="13">
        <v>85</v>
      </c>
      <c r="AH23" s="13">
        <v>103</v>
      </c>
      <c r="AI23" s="13">
        <v>103</v>
      </c>
      <c r="AJ23" s="13">
        <v>52</v>
      </c>
      <c r="AK23" s="13">
        <v>10</v>
      </c>
      <c r="AL23" s="13">
        <v>-7</v>
      </c>
      <c r="AM23" s="13">
        <v>-24</v>
      </c>
      <c r="AN23" s="13">
        <v>18</v>
      </c>
      <c r="AO23" s="13">
        <v>18</v>
      </c>
    </row>
    <row r="24" spans="1:41" x14ac:dyDescent="0.3">
      <c r="A24" s="4" t="s">
        <v>87</v>
      </c>
      <c r="B24" s="12">
        <v>30</v>
      </c>
      <c r="C24" s="12">
        <v>30</v>
      </c>
      <c r="D24" s="12">
        <v>27</v>
      </c>
      <c r="E24" s="12">
        <v>23</v>
      </c>
      <c r="F24" s="12">
        <v>23</v>
      </c>
      <c r="G24" s="12">
        <v>15</v>
      </c>
      <c r="H24" s="12">
        <v>14</v>
      </c>
      <c r="I24" s="12">
        <v>13</v>
      </c>
      <c r="J24" s="12">
        <v>12</v>
      </c>
      <c r="K24" s="12">
        <v>11</v>
      </c>
      <c r="L24" s="12">
        <v>9</v>
      </c>
      <c r="M24" s="12">
        <v>9</v>
      </c>
      <c r="N24" s="12">
        <v>10</v>
      </c>
      <c r="O24" s="12">
        <v>10</v>
      </c>
      <c r="P24" s="12">
        <v>9</v>
      </c>
      <c r="Q24" s="12">
        <v>10</v>
      </c>
      <c r="R24" s="12">
        <v>10</v>
      </c>
      <c r="S24" s="12">
        <v>10</v>
      </c>
      <c r="T24" s="12">
        <v>13</v>
      </c>
      <c r="U24" s="12">
        <v>14</v>
      </c>
      <c r="V24" s="12">
        <v>20</v>
      </c>
      <c r="W24" s="12">
        <v>23</v>
      </c>
      <c r="X24" s="12">
        <v>24</v>
      </c>
      <c r="Y24" s="12">
        <v>24</v>
      </c>
      <c r="Z24" s="13">
        <v>21</v>
      </c>
      <c r="AA24" s="13">
        <v>21</v>
      </c>
      <c r="AB24" s="13">
        <v>38</v>
      </c>
      <c r="AC24" s="13">
        <v>63</v>
      </c>
      <c r="AD24" s="13">
        <v>87</v>
      </c>
      <c r="AE24" s="13">
        <v>38</v>
      </c>
      <c r="AF24" s="13">
        <v>30</v>
      </c>
      <c r="AG24" s="13">
        <v>41</v>
      </c>
      <c r="AH24" s="13">
        <v>20</v>
      </c>
      <c r="AI24" s="13">
        <v>-13</v>
      </c>
      <c r="AJ24" s="13">
        <v>22</v>
      </c>
      <c r="AK24" s="13">
        <v>6</v>
      </c>
      <c r="AL24" s="13">
        <v>12</v>
      </c>
      <c r="AM24" s="13">
        <v>16</v>
      </c>
      <c r="AN24" s="13">
        <v>17</v>
      </c>
      <c r="AO24" s="13">
        <v>17</v>
      </c>
    </row>
    <row r="25" spans="1:41" s="17" customFormat="1" x14ac:dyDescent="0.3">
      <c r="A25" s="17" t="s">
        <v>88</v>
      </c>
      <c r="B25" s="18">
        <f>SUM(B20:B24)</f>
        <v>244</v>
      </c>
      <c r="C25" s="18">
        <f t="shared" ref="C25:AM25" si="4">SUM(C20:C24)</f>
        <v>268</v>
      </c>
      <c r="D25" s="18">
        <f t="shared" si="4"/>
        <v>299</v>
      </c>
      <c r="E25" s="18">
        <f t="shared" si="4"/>
        <v>311</v>
      </c>
      <c r="F25" s="18">
        <f t="shared" si="4"/>
        <v>334</v>
      </c>
      <c r="G25" s="18">
        <f t="shared" si="4"/>
        <v>404</v>
      </c>
      <c r="H25" s="18">
        <f t="shared" si="4"/>
        <v>362</v>
      </c>
      <c r="I25" s="18">
        <f t="shared" si="4"/>
        <v>350</v>
      </c>
      <c r="J25" s="18">
        <f t="shared" si="4"/>
        <v>391</v>
      </c>
      <c r="K25" s="18">
        <f t="shared" si="4"/>
        <v>422</v>
      </c>
      <c r="L25" s="18">
        <f t="shared" si="4"/>
        <v>511</v>
      </c>
      <c r="M25" s="18">
        <f t="shared" si="4"/>
        <v>516</v>
      </c>
      <c r="N25" s="18">
        <f t="shared" si="4"/>
        <v>516</v>
      </c>
      <c r="O25" s="18">
        <f t="shared" si="4"/>
        <v>564</v>
      </c>
      <c r="P25" s="18">
        <f t="shared" si="4"/>
        <v>593</v>
      </c>
      <c r="Q25" s="18">
        <f t="shared" si="4"/>
        <v>891</v>
      </c>
      <c r="R25" s="18">
        <f t="shared" si="4"/>
        <v>667</v>
      </c>
      <c r="S25" s="18">
        <f t="shared" si="4"/>
        <v>691</v>
      </c>
      <c r="T25" s="18">
        <f t="shared" si="4"/>
        <v>744</v>
      </c>
      <c r="U25" s="18">
        <f t="shared" si="4"/>
        <v>869</v>
      </c>
      <c r="V25" s="18">
        <f t="shared" si="4"/>
        <v>964</v>
      </c>
      <c r="W25" s="18">
        <f t="shared" si="4"/>
        <v>1009</v>
      </c>
      <c r="X25" s="18">
        <f t="shared" si="4"/>
        <v>1036</v>
      </c>
      <c r="Y25" s="18">
        <f t="shared" si="4"/>
        <v>897</v>
      </c>
      <c r="Z25" s="19">
        <f t="shared" si="4"/>
        <v>716</v>
      </c>
      <c r="AA25" s="19">
        <f t="shared" si="4"/>
        <v>887</v>
      </c>
      <c r="AB25" s="19">
        <f t="shared" si="4"/>
        <v>908</v>
      </c>
      <c r="AC25" s="19">
        <f t="shared" si="4"/>
        <v>959</v>
      </c>
      <c r="AD25" s="19">
        <f t="shared" si="4"/>
        <v>971</v>
      </c>
      <c r="AE25" s="19">
        <f t="shared" si="4"/>
        <v>951</v>
      </c>
      <c r="AF25" s="19">
        <f t="shared" si="4"/>
        <v>918</v>
      </c>
      <c r="AG25" s="19">
        <f t="shared" si="4"/>
        <v>995</v>
      </c>
      <c r="AH25" s="19">
        <f t="shared" si="4"/>
        <v>1036</v>
      </c>
      <c r="AI25" s="19">
        <f t="shared" si="4"/>
        <v>1057</v>
      </c>
      <c r="AJ25" s="19">
        <f t="shared" si="4"/>
        <v>1167</v>
      </c>
      <c r="AK25" s="19">
        <f t="shared" si="4"/>
        <v>1039</v>
      </c>
      <c r="AL25" s="19">
        <f t="shared" si="4"/>
        <v>1025</v>
      </c>
      <c r="AM25" s="19">
        <f t="shared" si="4"/>
        <v>1010</v>
      </c>
      <c r="AN25" s="19">
        <f t="shared" ref="AN25:AO25" si="5">SUM(AN20:AN24)</f>
        <v>1111</v>
      </c>
      <c r="AO25" s="19">
        <f t="shared" si="5"/>
        <v>1064</v>
      </c>
    </row>
    <row r="26" spans="1:41" x14ac:dyDescent="0.3">
      <c r="B26" s="12"/>
      <c r="C26" s="12"/>
      <c r="D26" s="12"/>
      <c r="E26" s="12"/>
      <c r="F26" s="12"/>
      <c r="G26" s="12"/>
      <c r="H26" s="12"/>
      <c r="I26" s="12"/>
      <c r="J26" s="12"/>
      <c r="K26" s="12"/>
      <c r="L26" s="12"/>
      <c r="M26" s="12"/>
      <c r="N26" s="12"/>
      <c r="O26" s="12"/>
      <c r="P26" s="12"/>
      <c r="Q26" s="12"/>
      <c r="R26" s="12"/>
      <c r="S26" s="12"/>
      <c r="T26" s="12"/>
      <c r="U26" s="12"/>
      <c r="V26" s="12"/>
      <c r="W26" s="12"/>
      <c r="X26" s="12"/>
      <c r="Y26" s="12"/>
      <c r="Z26" s="13"/>
      <c r="AA26" s="13"/>
      <c r="AB26" s="13"/>
      <c r="AC26" s="13"/>
      <c r="AD26" s="13"/>
      <c r="AE26" s="13"/>
      <c r="AF26" s="13"/>
      <c r="AG26" s="13"/>
      <c r="AH26" s="13"/>
      <c r="AI26" s="13"/>
      <c r="AJ26" s="13"/>
      <c r="AK26" s="13"/>
      <c r="AL26" s="13"/>
      <c r="AM26" s="13"/>
      <c r="AN26" s="13"/>
      <c r="AO26" s="13"/>
    </row>
    <row r="27" spans="1:41" s="1" customFormat="1" x14ac:dyDescent="0.3">
      <c r="A27" s="1" t="s">
        <v>51</v>
      </c>
      <c r="B27" s="22">
        <f>B17-B25</f>
        <v>-19</v>
      </c>
      <c r="C27" s="22">
        <f t="shared" ref="C27:AO27" si="6">C17-C25</f>
        <v>7</v>
      </c>
      <c r="D27" s="22">
        <f t="shared" si="6"/>
        <v>17</v>
      </c>
      <c r="E27" s="22">
        <f t="shared" si="6"/>
        <v>13</v>
      </c>
      <c r="F27" s="22">
        <f t="shared" si="6"/>
        <v>-3</v>
      </c>
      <c r="G27" s="22">
        <f t="shared" si="6"/>
        <v>-21</v>
      </c>
      <c r="H27" s="22">
        <f t="shared" si="6"/>
        <v>2</v>
      </c>
      <c r="I27" s="22">
        <f t="shared" si="6"/>
        <v>50</v>
      </c>
      <c r="J27" s="22">
        <f t="shared" si="6"/>
        <v>10</v>
      </c>
      <c r="K27" s="22">
        <f t="shared" si="6"/>
        <v>38</v>
      </c>
      <c r="L27" s="22">
        <f t="shared" si="6"/>
        <v>-38</v>
      </c>
      <c r="M27" s="22">
        <f t="shared" si="6"/>
        <v>5</v>
      </c>
      <c r="N27" s="22">
        <f t="shared" si="6"/>
        <v>169</v>
      </c>
      <c r="O27" s="22">
        <f t="shared" si="6"/>
        <v>23</v>
      </c>
      <c r="P27" s="22">
        <f t="shared" si="6"/>
        <v>-27</v>
      </c>
      <c r="Q27" s="22">
        <f t="shared" si="6"/>
        <v>-45</v>
      </c>
      <c r="R27" s="22">
        <f t="shared" si="6"/>
        <v>25</v>
      </c>
      <c r="S27" s="22">
        <f t="shared" si="6"/>
        <v>23</v>
      </c>
      <c r="T27" s="22">
        <f t="shared" si="6"/>
        <v>104</v>
      </c>
      <c r="U27" s="22">
        <f t="shared" si="6"/>
        <v>-9</v>
      </c>
      <c r="V27" s="22">
        <f t="shared" si="6"/>
        <v>-73</v>
      </c>
      <c r="W27" s="22">
        <f t="shared" si="6"/>
        <v>-36</v>
      </c>
      <c r="X27" s="22">
        <f t="shared" si="6"/>
        <v>-20</v>
      </c>
      <c r="Y27" s="22">
        <f t="shared" si="6"/>
        <v>25</v>
      </c>
      <c r="Z27" s="23">
        <f t="shared" si="6"/>
        <v>241</v>
      </c>
      <c r="AA27" s="23">
        <f t="shared" si="6"/>
        <v>88</v>
      </c>
      <c r="AB27" s="23">
        <f t="shared" si="6"/>
        <v>134</v>
      </c>
      <c r="AC27" s="23">
        <f t="shared" si="6"/>
        <v>13</v>
      </c>
      <c r="AD27" s="23">
        <f t="shared" si="6"/>
        <v>3</v>
      </c>
      <c r="AE27" s="23">
        <f t="shared" si="6"/>
        <v>-41</v>
      </c>
      <c r="AF27" s="23">
        <f t="shared" si="6"/>
        <v>117</v>
      </c>
      <c r="AG27" s="23">
        <f t="shared" si="6"/>
        <v>54</v>
      </c>
      <c r="AH27" s="23">
        <f t="shared" si="6"/>
        <v>34</v>
      </c>
      <c r="AI27" s="23">
        <f t="shared" si="6"/>
        <v>31</v>
      </c>
      <c r="AJ27" s="23">
        <f t="shared" si="6"/>
        <v>-66</v>
      </c>
      <c r="AK27" s="23">
        <f t="shared" si="6"/>
        <v>-89</v>
      </c>
      <c r="AL27" s="23">
        <f t="shared" si="6"/>
        <v>99</v>
      </c>
      <c r="AM27" s="40">
        <f t="shared" si="6"/>
        <v>17</v>
      </c>
      <c r="AN27" s="40">
        <f t="shared" si="6"/>
        <v>-125</v>
      </c>
      <c r="AO27" s="40">
        <f t="shared" si="6"/>
        <v>-65</v>
      </c>
    </row>
    <row r="28" spans="1:41" x14ac:dyDescent="0.3">
      <c r="B28" s="12"/>
      <c r="C28" s="12"/>
      <c r="D28" s="12"/>
      <c r="E28" s="12"/>
      <c r="F28" s="12"/>
      <c r="G28" s="12"/>
      <c r="H28" s="12"/>
      <c r="I28" s="12"/>
      <c r="J28" s="12"/>
      <c r="K28" s="12"/>
      <c r="L28" s="12"/>
      <c r="M28" s="12"/>
      <c r="N28" s="12"/>
      <c r="O28" s="12"/>
      <c r="P28" s="12"/>
      <c r="Q28" s="12"/>
      <c r="R28" s="12"/>
      <c r="S28" s="12"/>
      <c r="T28" s="12"/>
      <c r="U28" s="12"/>
      <c r="V28" s="12"/>
      <c r="W28" s="12"/>
      <c r="X28" s="12"/>
      <c r="Y28" s="12"/>
      <c r="Z28" s="13"/>
      <c r="AA28" s="13"/>
      <c r="AB28" s="13"/>
      <c r="AC28" s="13"/>
      <c r="AD28" s="13"/>
      <c r="AE28" s="13"/>
      <c r="AF28" s="13"/>
      <c r="AG28" s="13"/>
      <c r="AH28" s="13"/>
      <c r="AI28" s="13"/>
      <c r="AJ28" s="13"/>
      <c r="AK28" s="13"/>
      <c r="AL28" s="13"/>
      <c r="AM28" s="13"/>
      <c r="AN28" s="13"/>
      <c r="AO28" s="13"/>
    </row>
    <row r="29" spans="1:41" x14ac:dyDescent="0.3">
      <c r="A29" s="35" t="s">
        <v>52</v>
      </c>
      <c r="B29" s="12" t="s">
        <v>89</v>
      </c>
    </row>
    <row r="30" spans="1:41" x14ac:dyDescent="0.3">
      <c r="A30" s="35" t="s">
        <v>54</v>
      </c>
      <c r="B30" s="2" t="s">
        <v>90</v>
      </c>
    </row>
    <row r="32" spans="1:41" x14ac:dyDescent="0.3">
      <c r="AA32" s="41"/>
      <c r="AB32" s="41"/>
      <c r="AC32" s="41"/>
      <c r="AD32" s="41"/>
      <c r="AE32" s="41"/>
      <c r="AF32" s="41"/>
      <c r="AG32" s="41"/>
      <c r="AH32" s="41"/>
      <c r="AI32" s="41"/>
      <c r="AJ32" s="41"/>
      <c r="AK32" s="41"/>
      <c r="AL32" s="41"/>
      <c r="AM32" s="41"/>
      <c r="AN32" s="41"/>
      <c r="AO32" s="41"/>
    </row>
    <row r="33" spans="7:41" x14ac:dyDescent="0.3">
      <c r="G33" s="12"/>
      <c r="H33" s="12"/>
      <c r="I33" s="12"/>
      <c r="J33" s="12"/>
      <c r="K33" s="12"/>
      <c r="L33" s="12"/>
      <c r="M33" s="12"/>
      <c r="N33" s="12"/>
      <c r="O33" s="12"/>
      <c r="P33" s="12"/>
      <c r="Q33" s="12"/>
      <c r="R33" s="12"/>
      <c r="S33" s="12"/>
      <c r="T33" s="12"/>
      <c r="U33" s="12"/>
      <c r="V33" s="12"/>
      <c r="W33" s="12"/>
      <c r="X33" s="12"/>
      <c r="Y33" s="12"/>
      <c r="AM33" s="13"/>
      <c r="AN33" s="13"/>
      <c r="AO33" s="1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1AF8-40D1-45BF-99B7-AF8A4F82EC7F}">
  <dimension ref="A1:K16"/>
  <sheetViews>
    <sheetView zoomScale="104" zoomScaleNormal="104" workbookViewId="0">
      <selection activeCell="A2" sqref="A2:F2"/>
    </sheetView>
  </sheetViews>
  <sheetFormatPr defaultRowHeight="12" x14ac:dyDescent="0.3"/>
  <cols>
    <col min="1" max="1" width="21.6328125" style="4" customWidth="1"/>
    <col min="2" max="4" width="8.7265625" style="3" customWidth="1"/>
    <col min="5" max="11" width="8.7265625" style="3"/>
    <col min="12" max="16384" width="8.7265625" style="4"/>
  </cols>
  <sheetData>
    <row r="1" spans="1:11" x14ac:dyDescent="0.3">
      <c r="A1" s="1" t="s">
        <v>115</v>
      </c>
      <c r="B1" s="11"/>
      <c r="C1" s="11"/>
      <c r="D1" s="11"/>
    </row>
    <row r="2" spans="1:11" x14ac:dyDescent="0.3">
      <c r="A2" s="54" t="s">
        <v>116</v>
      </c>
      <c r="B2" s="55"/>
      <c r="C2" s="55"/>
      <c r="D2" s="55"/>
      <c r="E2" s="53"/>
      <c r="F2" s="53"/>
    </row>
    <row r="3" spans="1:11" x14ac:dyDescent="0.3">
      <c r="A3" s="1"/>
      <c r="B3" s="8" t="s">
        <v>27</v>
      </c>
      <c r="C3" s="11"/>
      <c r="D3" s="11"/>
      <c r="I3" s="8" t="s">
        <v>27</v>
      </c>
    </row>
    <row r="4" spans="1:11" x14ac:dyDescent="0.3">
      <c r="A4" s="42" t="s">
        <v>28</v>
      </c>
      <c r="B4" s="43">
        <v>2015</v>
      </c>
      <c r="C4" s="43">
        <v>2016</v>
      </c>
      <c r="D4" s="43">
        <v>2017</v>
      </c>
      <c r="E4" s="11">
        <v>2018</v>
      </c>
      <c r="F4" s="11">
        <v>2019</v>
      </c>
      <c r="G4" s="11">
        <v>2020</v>
      </c>
      <c r="H4" s="11">
        <v>2021</v>
      </c>
      <c r="I4" s="11">
        <v>2022</v>
      </c>
      <c r="J4" s="11">
        <v>2023</v>
      </c>
      <c r="K4" s="11">
        <v>2024</v>
      </c>
    </row>
    <row r="5" spans="1:11" x14ac:dyDescent="0.3">
      <c r="A5" s="42" t="s">
        <v>29</v>
      </c>
      <c r="B5" s="43"/>
      <c r="C5" s="43"/>
      <c r="D5" s="43"/>
      <c r="E5" s="11"/>
      <c r="F5" s="11"/>
      <c r="G5" s="11"/>
      <c r="H5" s="11"/>
      <c r="I5" s="11"/>
      <c r="J5" s="11"/>
      <c r="K5" s="11"/>
    </row>
    <row r="6" spans="1:11" x14ac:dyDescent="0.3">
      <c r="A6" s="44" t="s">
        <v>91</v>
      </c>
      <c r="B6" s="45">
        <v>931</v>
      </c>
      <c r="C6" s="45">
        <v>977</v>
      </c>
      <c r="D6" s="45">
        <v>1289</v>
      </c>
      <c r="E6" s="46">
        <v>1293</v>
      </c>
      <c r="F6" s="46">
        <v>885</v>
      </c>
      <c r="G6" s="46">
        <v>930</v>
      </c>
      <c r="H6" s="46">
        <v>1421</v>
      </c>
      <c r="I6" s="46">
        <v>968</v>
      </c>
      <c r="J6" s="46">
        <v>921</v>
      </c>
      <c r="K6" s="46">
        <v>1028</v>
      </c>
    </row>
    <row r="7" spans="1:11" x14ac:dyDescent="0.3">
      <c r="A7" s="47" t="s">
        <v>113</v>
      </c>
      <c r="B7" s="48">
        <f>B6</f>
        <v>931</v>
      </c>
      <c r="C7" s="48">
        <f>C6</f>
        <v>977</v>
      </c>
      <c r="D7" s="48">
        <f>D6</f>
        <v>1289</v>
      </c>
      <c r="E7" s="48">
        <f>E6</f>
        <v>1293</v>
      </c>
      <c r="F7" s="48">
        <f t="shared" ref="F7:K7" si="0">F6</f>
        <v>885</v>
      </c>
      <c r="G7" s="48">
        <f t="shared" si="0"/>
        <v>930</v>
      </c>
      <c r="H7" s="48">
        <f t="shared" si="0"/>
        <v>1421</v>
      </c>
      <c r="I7" s="48">
        <f t="shared" si="0"/>
        <v>968</v>
      </c>
      <c r="J7" s="48">
        <f t="shared" si="0"/>
        <v>921</v>
      </c>
      <c r="K7" s="48">
        <f t="shared" si="0"/>
        <v>1028</v>
      </c>
    </row>
    <row r="8" spans="1:11" x14ac:dyDescent="0.3">
      <c r="A8" s="42"/>
      <c r="B8" s="43"/>
      <c r="C8" s="43"/>
      <c r="D8" s="43"/>
      <c r="E8" s="11"/>
      <c r="F8" s="11"/>
      <c r="G8" s="11"/>
      <c r="H8" s="11"/>
      <c r="I8" s="11"/>
      <c r="J8" s="11"/>
    </row>
    <row r="9" spans="1:11" x14ac:dyDescent="0.3">
      <c r="A9" s="1" t="s">
        <v>47</v>
      </c>
      <c r="B9" s="11"/>
      <c r="C9" s="11"/>
      <c r="D9" s="11"/>
    </row>
    <row r="10" spans="1:11" x14ac:dyDescent="0.3">
      <c r="A10" s="4" t="s">
        <v>38</v>
      </c>
      <c r="B10" s="3">
        <v>362</v>
      </c>
      <c r="C10" s="3">
        <v>364</v>
      </c>
      <c r="D10" s="3">
        <v>361</v>
      </c>
      <c r="E10" s="49">
        <v>356</v>
      </c>
      <c r="F10" s="49">
        <v>409</v>
      </c>
      <c r="G10" s="49">
        <v>395</v>
      </c>
      <c r="H10" s="49">
        <v>343</v>
      </c>
      <c r="I10" s="49">
        <v>393</v>
      </c>
      <c r="J10" s="49">
        <v>427</v>
      </c>
      <c r="K10" s="3">
        <v>508</v>
      </c>
    </row>
    <row r="11" spans="1:11" x14ac:dyDescent="0.3">
      <c r="A11" s="4" t="s">
        <v>49</v>
      </c>
      <c r="B11" s="3">
        <v>451</v>
      </c>
      <c r="C11" s="3">
        <v>434</v>
      </c>
      <c r="D11" s="3">
        <v>436</v>
      </c>
      <c r="E11" s="49">
        <v>433</v>
      </c>
      <c r="F11" s="49">
        <v>416</v>
      </c>
      <c r="G11" s="49">
        <v>419</v>
      </c>
      <c r="H11" s="49">
        <v>441</v>
      </c>
      <c r="I11" s="49">
        <v>369</v>
      </c>
      <c r="J11" s="49">
        <v>309</v>
      </c>
      <c r="K11" s="3">
        <v>323</v>
      </c>
    </row>
    <row r="12" spans="1:11" x14ac:dyDescent="0.3">
      <c r="A12" s="4" t="s">
        <v>100</v>
      </c>
      <c r="B12" s="3">
        <v>138</v>
      </c>
      <c r="C12" s="3">
        <v>156</v>
      </c>
      <c r="D12" s="3">
        <v>147</v>
      </c>
      <c r="E12" s="49">
        <v>139</v>
      </c>
      <c r="F12" s="49">
        <v>144</v>
      </c>
      <c r="G12" s="49">
        <v>138</v>
      </c>
      <c r="H12" s="49">
        <v>129</v>
      </c>
      <c r="I12" s="49">
        <v>131</v>
      </c>
      <c r="J12" s="49">
        <v>133</v>
      </c>
      <c r="K12" s="3">
        <v>132</v>
      </c>
    </row>
    <row r="13" spans="1:11" x14ac:dyDescent="0.3">
      <c r="A13" s="4" t="s">
        <v>46</v>
      </c>
      <c r="B13" s="3">
        <v>153</v>
      </c>
      <c r="C13" s="3">
        <v>156</v>
      </c>
      <c r="D13" s="3">
        <v>173</v>
      </c>
      <c r="E13" s="49">
        <v>187</v>
      </c>
      <c r="F13" s="49">
        <v>137</v>
      </c>
      <c r="G13" s="49">
        <v>103</v>
      </c>
      <c r="H13" s="49">
        <v>114</v>
      </c>
      <c r="I13" s="49">
        <v>134</v>
      </c>
      <c r="J13" s="49">
        <v>139</v>
      </c>
      <c r="K13" s="3">
        <v>142</v>
      </c>
    </row>
    <row r="14" spans="1:11" s="33" customFormat="1" x14ac:dyDescent="0.3">
      <c r="A14" s="17" t="s">
        <v>101</v>
      </c>
      <c r="B14" s="50">
        <f>SUM(B10:B13)</f>
        <v>1104</v>
      </c>
      <c r="C14" s="50">
        <f>SUM(C10:C13)</f>
        <v>1110</v>
      </c>
      <c r="D14" s="50">
        <f>SUM(D10:D13)</f>
        <v>1117</v>
      </c>
      <c r="E14" s="50">
        <f>SUM(E10:E13)</f>
        <v>1115</v>
      </c>
      <c r="F14" s="50">
        <f t="shared" ref="F14:K14" si="1">SUM(F10:F13)</f>
        <v>1106</v>
      </c>
      <c r="G14" s="50">
        <f t="shared" si="1"/>
        <v>1055</v>
      </c>
      <c r="H14" s="50">
        <f t="shared" si="1"/>
        <v>1027</v>
      </c>
      <c r="I14" s="50">
        <f t="shared" si="1"/>
        <v>1027</v>
      </c>
      <c r="J14" s="50">
        <f t="shared" si="1"/>
        <v>1008</v>
      </c>
      <c r="K14" s="50">
        <f t="shared" si="1"/>
        <v>1105</v>
      </c>
    </row>
    <row r="16" spans="1:11" s="1" customFormat="1" x14ac:dyDescent="0.3">
      <c r="A16" s="1" t="s">
        <v>51</v>
      </c>
      <c r="B16" s="23">
        <f>B7-B14</f>
        <v>-173</v>
      </c>
      <c r="C16" s="23">
        <f>C7-C14</f>
        <v>-133</v>
      </c>
      <c r="D16" s="23">
        <f>D7-D14</f>
        <v>172</v>
      </c>
      <c r="E16" s="23">
        <f>E7-E14</f>
        <v>178</v>
      </c>
      <c r="F16" s="23">
        <f t="shared" ref="F16:K16" si="2">F7-F14</f>
        <v>-221</v>
      </c>
      <c r="G16" s="23">
        <f t="shared" si="2"/>
        <v>-125</v>
      </c>
      <c r="H16" s="23">
        <f t="shared" si="2"/>
        <v>394</v>
      </c>
      <c r="I16" s="23">
        <f t="shared" si="2"/>
        <v>-59</v>
      </c>
      <c r="J16" s="23">
        <f t="shared" si="2"/>
        <v>-87</v>
      </c>
      <c r="K16" s="23">
        <f t="shared" si="2"/>
        <v>-77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6756-AF01-45D7-9551-06AA3358D5FA}">
  <dimension ref="A1:K16"/>
  <sheetViews>
    <sheetView zoomScale="99" zoomScaleNormal="99" workbookViewId="0">
      <selection activeCell="A2" sqref="A2:F2"/>
    </sheetView>
  </sheetViews>
  <sheetFormatPr defaultRowHeight="12" x14ac:dyDescent="0.3"/>
  <cols>
    <col min="1" max="1" width="21.26953125" style="4" customWidth="1"/>
    <col min="2" max="4" width="8.6328125" style="3" customWidth="1"/>
    <col min="5" max="11" width="8.7265625" style="3"/>
    <col min="12" max="16384" width="8.7265625" style="4"/>
  </cols>
  <sheetData>
    <row r="1" spans="1:11" x14ac:dyDescent="0.3">
      <c r="A1" s="1" t="s">
        <v>114</v>
      </c>
      <c r="B1" s="11"/>
      <c r="C1" s="11"/>
      <c r="D1" s="11"/>
    </row>
    <row r="2" spans="1:11" x14ac:dyDescent="0.3">
      <c r="A2" s="54" t="s">
        <v>116</v>
      </c>
      <c r="B2" s="55"/>
      <c r="C2" s="55"/>
      <c r="D2" s="55"/>
      <c r="E2" s="53"/>
      <c r="F2" s="53"/>
    </row>
    <row r="3" spans="1:11" x14ac:dyDescent="0.3">
      <c r="A3" s="1"/>
      <c r="B3" s="8" t="s">
        <v>27</v>
      </c>
      <c r="C3" s="11"/>
      <c r="D3" s="11"/>
      <c r="I3" s="8" t="s">
        <v>27</v>
      </c>
    </row>
    <row r="4" spans="1:11" x14ac:dyDescent="0.3">
      <c r="A4" s="42" t="s">
        <v>28</v>
      </c>
      <c r="B4" s="43">
        <v>2015</v>
      </c>
      <c r="C4" s="43">
        <v>2016</v>
      </c>
      <c r="D4" s="43">
        <v>2017</v>
      </c>
      <c r="E4" s="11">
        <v>2018</v>
      </c>
      <c r="F4" s="11">
        <v>2019</v>
      </c>
      <c r="G4" s="11">
        <v>2020</v>
      </c>
      <c r="H4" s="11">
        <v>2021</v>
      </c>
      <c r="I4" s="11">
        <v>2022</v>
      </c>
      <c r="J4" s="11">
        <v>2023</v>
      </c>
      <c r="K4" s="11">
        <v>2024</v>
      </c>
    </row>
    <row r="5" spans="1:11" x14ac:dyDescent="0.3">
      <c r="A5" s="42" t="s">
        <v>29</v>
      </c>
      <c r="B5" s="43"/>
      <c r="C5" s="43"/>
      <c r="D5" s="43"/>
      <c r="E5" s="11"/>
      <c r="F5" s="11"/>
      <c r="G5" s="11"/>
      <c r="H5" s="11"/>
      <c r="I5" s="11"/>
      <c r="J5" s="11"/>
      <c r="K5" s="11"/>
    </row>
    <row r="6" spans="1:11" x14ac:dyDescent="0.3">
      <c r="A6" s="44" t="s">
        <v>91</v>
      </c>
      <c r="B6" s="45">
        <v>238</v>
      </c>
      <c r="C6" s="45">
        <v>274</v>
      </c>
      <c r="D6" s="45">
        <v>254</v>
      </c>
      <c r="E6" s="3">
        <v>234</v>
      </c>
      <c r="F6" s="3">
        <v>235</v>
      </c>
      <c r="G6" s="3">
        <v>236</v>
      </c>
      <c r="H6" s="3">
        <v>232</v>
      </c>
      <c r="I6" s="3">
        <v>222</v>
      </c>
      <c r="J6" s="3">
        <v>225</v>
      </c>
      <c r="K6" s="3">
        <v>248</v>
      </c>
    </row>
    <row r="7" spans="1:11" s="17" customFormat="1" x14ac:dyDescent="0.3">
      <c r="A7" s="47" t="s">
        <v>113</v>
      </c>
      <c r="B7" s="51">
        <f>B6</f>
        <v>238</v>
      </c>
      <c r="C7" s="51">
        <f>C6</f>
        <v>274</v>
      </c>
      <c r="D7" s="51">
        <f>D6</f>
        <v>254</v>
      </c>
      <c r="E7" s="51">
        <f>E6</f>
        <v>234</v>
      </c>
      <c r="F7" s="51">
        <f t="shared" ref="F7:K7" si="0">F6</f>
        <v>235</v>
      </c>
      <c r="G7" s="51">
        <f t="shared" si="0"/>
        <v>236</v>
      </c>
      <c r="H7" s="51">
        <f t="shared" si="0"/>
        <v>232</v>
      </c>
      <c r="I7" s="51">
        <f t="shared" si="0"/>
        <v>222</v>
      </c>
      <c r="J7" s="51">
        <f t="shared" si="0"/>
        <v>225</v>
      </c>
      <c r="K7" s="51">
        <f t="shared" si="0"/>
        <v>248</v>
      </c>
    </row>
    <row r="8" spans="1:11" x14ac:dyDescent="0.3">
      <c r="A8" s="42"/>
      <c r="B8" s="43"/>
      <c r="C8" s="43"/>
      <c r="D8" s="43"/>
      <c r="E8" s="11"/>
      <c r="F8" s="11"/>
      <c r="G8" s="11"/>
      <c r="H8" s="11"/>
      <c r="I8" s="11"/>
      <c r="J8" s="11"/>
      <c r="K8" s="11"/>
    </row>
    <row r="9" spans="1:11" x14ac:dyDescent="0.3">
      <c r="A9" s="1" t="s">
        <v>47</v>
      </c>
      <c r="B9" s="11"/>
      <c r="C9" s="11"/>
      <c r="D9" s="11"/>
    </row>
    <row r="10" spans="1:11" x14ac:dyDescent="0.3">
      <c r="A10" s="4" t="s">
        <v>38</v>
      </c>
      <c r="B10" s="3">
        <v>22</v>
      </c>
      <c r="C10" s="3">
        <v>23</v>
      </c>
      <c r="D10" s="3">
        <v>17</v>
      </c>
      <c r="E10" s="49">
        <v>21</v>
      </c>
      <c r="F10" s="49">
        <v>18</v>
      </c>
      <c r="G10" s="49">
        <v>24</v>
      </c>
      <c r="H10" s="49">
        <v>30</v>
      </c>
      <c r="I10" s="49">
        <v>25</v>
      </c>
      <c r="J10" s="49">
        <v>27</v>
      </c>
      <c r="K10" s="3">
        <v>32</v>
      </c>
    </row>
    <row r="11" spans="1:11" x14ac:dyDescent="0.3">
      <c r="A11" s="4" t="s">
        <v>49</v>
      </c>
      <c r="B11" s="3">
        <v>78</v>
      </c>
      <c r="C11" s="3">
        <v>100</v>
      </c>
      <c r="D11" s="3">
        <v>69</v>
      </c>
      <c r="E11" s="49">
        <v>46</v>
      </c>
      <c r="F11" s="49">
        <v>48</v>
      </c>
      <c r="G11" s="49">
        <v>59</v>
      </c>
      <c r="H11" s="49">
        <v>52</v>
      </c>
      <c r="I11" s="49">
        <v>35</v>
      </c>
      <c r="J11" s="49">
        <v>33</v>
      </c>
      <c r="K11" s="3">
        <v>38</v>
      </c>
    </row>
    <row r="12" spans="1:11" x14ac:dyDescent="0.3">
      <c r="A12" s="4" t="s">
        <v>100</v>
      </c>
      <c r="B12" s="3">
        <v>47</v>
      </c>
      <c r="C12" s="3">
        <v>50</v>
      </c>
      <c r="D12" s="3">
        <v>80</v>
      </c>
      <c r="E12" s="49">
        <v>72</v>
      </c>
      <c r="F12" s="49">
        <v>81</v>
      </c>
      <c r="G12" s="49">
        <v>83</v>
      </c>
      <c r="H12" s="49">
        <v>83</v>
      </c>
      <c r="I12" s="49">
        <v>92</v>
      </c>
      <c r="J12" s="49">
        <v>104</v>
      </c>
      <c r="K12" s="3">
        <v>108</v>
      </c>
    </row>
    <row r="13" spans="1:11" x14ac:dyDescent="0.3">
      <c r="A13" s="4" t="s">
        <v>46</v>
      </c>
      <c r="B13" s="3">
        <v>77</v>
      </c>
      <c r="C13" s="3">
        <v>83</v>
      </c>
      <c r="D13" s="3">
        <v>86</v>
      </c>
      <c r="E13" s="49">
        <v>91</v>
      </c>
      <c r="F13" s="49">
        <v>92</v>
      </c>
      <c r="G13" s="49">
        <v>65</v>
      </c>
      <c r="H13" s="49">
        <v>65</v>
      </c>
      <c r="I13" s="49">
        <v>60</v>
      </c>
      <c r="J13" s="49">
        <v>60</v>
      </c>
      <c r="K13" s="3">
        <v>59</v>
      </c>
    </row>
    <row r="14" spans="1:11" s="33" customFormat="1" x14ac:dyDescent="0.3">
      <c r="A14" s="17" t="s">
        <v>101</v>
      </c>
      <c r="B14" s="50">
        <f>SUM(B10:B13)</f>
        <v>224</v>
      </c>
      <c r="C14" s="50">
        <f>SUM(C10:C13)</f>
        <v>256</v>
      </c>
      <c r="D14" s="50">
        <f>SUM(D10:D13)</f>
        <v>252</v>
      </c>
      <c r="E14" s="50">
        <f>SUM(E10:E13)</f>
        <v>230</v>
      </c>
      <c r="F14" s="50">
        <f t="shared" ref="F14:K14" si="1">SUM(F10:F13)</f>
        <v>239</v>
      </c>
      <c r="G14" s="50">
        <f t="shared" si="1"/>
        <v>231</v>
      </c>
      <c r="H14" s="50">
        <f t="shared" si="1"/>
        <v>230</v>
      </c>
      <c r="I14" s="50">
        <f t="shared" si="1"/>
        <v>212</v>
      </c>
      <c r="J14" s="50">
        <f t="shared" si="1"/>
        <v>224</v>
      </c>
      <c r="K14" s="50">
        <f t="shared" si="1"/>
        <v>237</v>
      </c>
    </row>
    <row r="16" spans="1:11" s="1" customFormat="1" x14ac:dyDescent="0.3">
      <c r="A16" s="1" t="s">
        <v>51</v>
      </c>
      <c r="B16" s="23">
        <f>B7-B14</f>
        <v>14</v>
      </c>
      <c r="C16" s="23">
        <f>C7-C14</f>
        <v>18</v>
      </c>
      <c r="D16" s="23">
        <f>D7-D14</f>
        <v>2</v>
      </c>
      <c r="E16" s="23">
        <f>E7-E14</f>
        <v>4</v>
      </c>
      <c r="F16" s="23">
        <f t="shared" ref="F16:K16" si="2">F7-F14</f>
        <v>-4</v>
      </c>
      <c r="G16" s="23">
        <f t="shared" si="2"/>
        <v>5</v>
      </c>
      <c r="H16" s="23">
        <f t="shared" si="2"/>
        <v>2</v>
      </c>
      <c r="I16" s="23">
        <f t="shared" si="2"/>
        <v>10</v>
      </c>
      <c r="J16" s="23">
        <f t="shared" si="2"/>
        <v>1</v>
      </c>
      <c r="K16" s="23">
        <f t="shared" si="2"/>
        <v>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504D4239D8048827346FA2F98A1B9" ma:contentTypeVersion="17" ma:contentTypeDescription="Create a new document." ma:contentTypeScope="" ma:versionID="15bedf5a465e299ad8903e65503c213d">
  <xsd:schema xmlns:xsd="http://www.w3.org/2001/XMLSchema" xmlns:xs="http://www.w3.org/2001/XMLSchema" xmlns:p="http://schemas.microsoft.com/office/2006/metadata/properties" xmlns:ns1="http://schemas.microsoft.com/sharepoint/v3" xmlns:ns2="7305c4d3-ed3f-4ac3-9d61-feeb97a078a6" xmlns:ns3="b1ce457f-c9df-4a00-8e78-0563a22119e9" targetNamespace="http://schemas.microsoft.com/office/2006/metadata/properties" ma:root="true" ma:fieldsID="8319b3e8ddb69ef40a5dd235e68bc242" ns1:_="" ns2:_="" ns3:_="">
    <xsd:import namespace="http://schemas.microsoft.com/sharepoint/v3"/>
    <xsd:import namespace="7305c4d3-ed3f-4ac3-9d61-feeb97a078a6"/>
    <xsd:import namespace="b1ce457f-c9df-4a00-8e78-0563a22119e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05c4d3-ed3f-4ac3-9d61-feeb97a078a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ce457f-c9df-4a00-8e78-0563a22119e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0288a4e-ff7a-4172-902a-c858772561c1}" ma:internalName="TaxCatchAll" ma:showField="CatchAllData" ma:web="b1ce457f-c9df-4a00-8e78-0563a22119e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1ce457f-c9df-4a00-8e78-0563a22119e9" xsi:nil="true"/>
    <lcf76f155ced4ddcb4097134ff3c332f xmlns="7305c4d3-ed3f-4ac3-9d61-feeb97a078a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9BE395E-59B1-43AD-BD2E-C8B6A03CC7DB}"/>
</file>

<file path=customXml/itemProps2.xml><?xml version="1.0" encoding="utf-8"?>
<ds:datastoreItem xmlns:ds="http://schemas.openxmlformats.org/officeDocument/2006/customXml" ds:itemID="{55BB014A-7426-4A70-B6C1-79FDBEDE950C}">
  <ds:schemaRefs>
    <ds:schemaRef ds:uri="http://schemas.microsoft.com/sharepoint/v3/contenttype/forms"/>
  </ds:schemaRefs>
</ds:datastoreItem>
</file>

<file path=customXml/itemProps3.xml><?xml version="1.0" encoding="utf-8"?>
<ds:datastoreItem xmlns:ds="http://schemas.openxmlformats.org/officeDocument/2006/customXml" ds:itemID="{45A7DD36-6B24-4939-9DDC-6D6394ABE4A7}">
  <ds:schemaRefs>
    <ds:schemaRef ds:uri="http://purl.org/dc/dcmitype/"/>
    <ds:schemaRef ds:uri="http://schemas.microsoft.com/office/infopath/2007/PartnerControls"/>
    <ds:schemaRef ds:uri="http://purl.org/dc/elements/1.1/"/>
    <ds:schemaRef ds:uri="c6bd4f50-958d-40b1-9c73-cd66d2d88a2d"/>
    <ds:schemaRef ds:uri="http://schemas.microsoft.com/office/2006/documentManagement/types"/>
    <ds:schemaRef ds:uri="http://schemas.openxmlformats.org/package/2006/metadata/core-properties"/>
    <ds:schemaRef ds:uri="http://purl.org/dc/terms/"/>
    <ds:schemaRef ds:uri="e6ef0b8b-83ff-4a03-be1f-a420502a086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Explanatory notes</vt:lpstr>
      <vt:lpstr>Platinum</vt:lpstr>
      <vt:lpstr>Palladium</vt:lpstr>
      <vt:lpstr>Rhodium</vt:lpstr>
      <vt:lpstr>Ruthenium</vt:lpstr>
      <vt:lpstr>Iridium</vt:lpstr>
      <vt:lpstr>Market_balance_components</vt:lpstr>
      <vt:lpstr>Regional_definitions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AJC</dc:creator>
  <cp:keywords/>
  <dc:description/>
  <cp:lastModifiedBy>Alison Cowley</cp:lastModifiedBy>
  <cp:revision/>
  <dcterms:created xsi:type="dcterms:W3CDTF">2016-10-24T07:45:25Z</dcterms:created>
  <dcterms:modified xsi:type="dcterms:W3CDTF">2024-04-24T07:46:47Z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511531-3b62-4ad0-a3e4-a04202c385ac_Enabled">
    <vt:lpwstr>true</vt:lpwstr>
  </property>
  <property fmtid="{D5CDD505-2E9C-101B-9397-08002B2CF9AE}" pid="3" name="MSIP_Label_4e511531-3b62-4ad0-a3e4-a04202c385ac_SetDate">
    <vt:lpwstr>2020-05-13T15:23:01Z</vt:lpwstr>
  </property>
  <property fmtid="{D5CDD505-2E9C-101B-9397-08002B2CF9AE}" pid="4" name="MSIP_Label_4e511531-3b62-4ad0-a3e4-a04202c385ac_Method">
    <vt:lpwstr>Privileged</vt:lpwstr>
  </property>
  <property fmtid="{D5CDD505-2E9C-101B-9397-08002B2CF9AE}" pid="5" name="MSIP_Label_4e511531-3b62-4ad0-a3e4-a04202c385ac_Name">
    <vt:lpwstr>4e511531-3b62-4ad0-a3e4-a04202c385ac</vt:lpwstr>
  </property>
  <property fmtid="{D5CDD505-2E9C-101B-9397-08002B2CF9AE}" pid="6" name="MSIP_Label_4e511531-3b62-4ad0-a3e4-a04202c385ac_SiteId">
    <vt:lpwstr>cc7f83dd-bc5a-4682-9b3e-062a900202a2</vt:lpwstr>
  </property>
  <property fmtid="{D5CDD505-2E9C-101B-9397-08002B2CF9AE}" pid="7" name="MSIP_Label_4e511531-3b62-4ad0-a3e4-a04202c385ac_ActionId">
    <vt:lpwstr>d334052a-7aa2-40f1-a236-00000c6802d7</vt:lpwstr>
  </property>
  <property fmtid="{D5CDD505-2E9C-101B-9397-08002B2CF9AE}" pid="8" name="MSIP_Label_4e511531-3b62-4ad0-a3e4-a04202c385ac_ContentBits">
    <vt:lpwstr>0</vt:lpwstr>
  </property>
  <property fmtid="{D5CDD505-2E9C-101B-9397-08002B2CF9AE}" pid="9" name="ContentTypeId">
    <vt:lpwstr>0x0101000CD7AAD204BE0D40BB47B76A8507B4F9</vt:lpwstr>
  </property>
  <property fmtid="{D5CDD505-2E9C-101B-9397-08002B2CF9AE}" pid="10" name="MediaServiceImageTags">
    <vt:lpwstr/>
  </property>
</Properties>
</file>