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jm.sharepoint.com/teams/PGMSmarketing/Shared Documents/Website/PMM - web/"/>
    </mc:Choice>
  </mc:AlternateContent>
  <xr:revisionPtr revIDLastSave="0" documentId="8_{FD29C209-4150-4709-8435-4DC6A9CE5CA5}" xr6:coauthVersionLast="47" xr6:coauthVersionMax="47" xr10:uidLastSave="{00000000-0000-0000-0000-000000000000}"/>
  <bookViews>
    <workbookView xWindow="28680" yWindow="-120" windowWidth="29040" windowHeight="15720" xr2:uid="{4B9B2E76-7920-4DCA-B1B3-9280C2F12091}"/>
  </bookViews>
  <sheets>
    <sheet name="Rhodium supply &amp; demand 2024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5" i="1" l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O15" i="1"/>
  <c r="AO17" i="1" s="1"/>
  <c r="AO27" i="1" s="1"/>
  <c r="AN15" i="1"/>
  <c r="AN17" i="1" s="1"/>
  <c r="AN27" i="1" s="1"/>
  <c r="AM15" i="1"/>
  <c r="AM17" i="1" s="1"/>
  <c r="AM27" i="1" s="1"/>
  <c r="AL15" i="1"/>
  <c r="AL17" i="1" s="1"/>
  <c r="AL27" i="1" s="1"/>
  <c r="AK15" i="1"/>
  <c r="AK17" i="1" s="1"/>
  <c r="AK27" i="1" s="1"/>
  <c r="AJ15" i="1"/>
  <c r="AJ17" i="1" s="1"/>
  <c r="AJ27" i="1" s="1"/>
  <c r="AI15" i="1"/>
  <c r="AI17" i="1" s="1"/>
  <c r="AI27" i="1" s="1"/>
  <c r="AH15" i="1"/>
  <c r="AH17" i="1" s="1"/>
  <c r="AH27" i="1" s="1"/>
  <c r="AG15" i="1"/>
  <c r="AG17" i="1" s="1"/>
  <c r="AG27" i="1" s="1"/>
  <c r="AF15" i="1"/>
  <c r="AF17" i="1" s="1"/>
  <c r="AF27" i="1" s="1"/>
  <c r="AE15" i="1"/>
  <c r="AE17" i="1" s="1"/>
  <c r="AE27" i="1" s="1"/>
  <c r="AD15" i="1"/>
  <c r="AD17" i="1" s="1"/>
  <c r="AD27" i="1" s="1"/>
  <c r="AC15" i="1"/>
  <c r="AC17" i="1" s="1"/>
  <c r="AC27" i="1" s="1"/>
  <c r="AB15" i="1"/>
  <c r="AB17" i="1" s="1"/>
  <c r="AB27" i="1" s="1"/>
  <c r="AA15" i="1"/>
  <c r="AA17" i="1" s="1"/>
  <c r="AA27" i="1" s="1"/>
  <c r="Z15" i="1"/>
  <c r="Z17" i="1" s="1"/>
  <c r="Z27" i="1" s="1"/>
  <c r="Y15" i="1"/>
  <c r="Y17" i="1" s="1"/>
  <c r="Y27" i="1" s="1"/>
  <c r="X15" i="1"/>
  <c r="X17" i="1" s="1"/>
  <c r="X27" i="1" s="1"/>
  <c r="W15" i="1"/>
  <c r="W17" i="1" s="1"/>
  <c r="W27" i="1" s="1"/>
  <c r="V15" i="1"/>
  <c r="V17" i="1" s="1"/>
  <c r="V27" i="1" s="1"/>
  <c r="U15" i="1"/>
  <c r="U17" i="1" s="1"/>
  <c r="U27" i="1" s="1"/>
  <c r="T15" i="1"/>
  <c r="T17" i="1" s="1"/>
  <c r="T27" i="1" s="1"/>
  <c r="S15" i="1"/>
  <c r="S17" i="1" s="1"/>
  <c r="S27" i="1" s="1"/>
  <c r="R15" i="1"/>
  <c r="R17" i="1" s="1"/>
  <c r="R27" i="1" s="1"/>
  <c r="Q15" i="1"/>
  <c r="Q17" i="1" s="1"/>
  <c r="Q27" i="1" s="1"/>
  <c r="P15" i="1"/>
  <c r="P17" i="1" s="1"/>
  <c r="P27" i="1" s="1"/>
  <c r="O15" i="1"/>
  <c r="O17" i="1" s="1"/>
  <c r="O27" i="1" s="1"/>
  <c r="N15" i="1"/>
  <c r="N17" i="1" s="1"/>
  <c r="N27" i="1" s="1"/>
  <c r="M15" i="1"/>
  <c r="M17" i="1" s="1"/>
  <c r="M27" i="1" s="1"/>
  <c r="L15" i="1"/>
  <c r="L17" i="1" s="1"/>
  <c r="L27" i="1" s="1"/>
  <c r="K15" i="1"/>
  <c r="K17" i="1" s="1"/>
  <c r="K27" i="1" s="1"/>
  <c r="J15" i="1"/>
  <c r="J17" i="1" s="1"/>
  <c r="J27" i="1" s="1"/>
  <c r="I15" i="1"/>
  <c r="I17" i="1" s="1"/>
  <c r="I27" i="1" s="1"/>
  <c r="H15" i="1"/>
  <c r="H17" i="1" s="1"/>
  <c r="H27" i="1" s="1"/>
  <c r="G15" i="1"/>
  <c r="G17" i="1" s="1"/>
  <c r="G27" i="1" s="1"/>
  <c r="F15" i="1"/>
  <c r="F17" i="1" s="1"/>
  <c r="F27" i="1" s="1"/>
  <c r="E15" i="1"/>
  <c r="E17" i="1" s="1"/>
  <c r="E27" i="1" s="1"/>
  <c r="D15" i="1"/>
  <c r="D17" i="1" s="1"/>
  <c r="D27" i="1" s="1"/>
  <c r="C15" i="1"/>
  <c r="C17" i="1" s="1"/>
  <c r="C27" i="1" s="1"/>
  <c r="B15" i="1"/>
  <c r="B17" i="1" s="1"/>
  <c r="B27" i="1" s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E4" i="1"/>
  <c r="AF4" i="1" s="1"/>
  <c r="AG4" i="1" s="1"/>
  <c r="AH4" i="1" s="1"/>
  <c r="AI4" i="1" s="1"/>
  <c r="O4" i="1"/>
  <c r="N4" i="1"/>
  <c r="M4" i="1"/>
  <c r="L4" i="1" s="1"/>
  <c r="K4" i="1" s="1"/>
  <c r="J4" i="1" s="1"/>
  <c r="I4" i="1" s="1"/>
  <c r="H4" i="1" s="1"/>
  <c r="G4" i="1" s="1"/>
  <c r="F4" i="1" s="1"/>
  <c r="E4" i="1" s="1"/>
  <c r="D4" i="1" s="1"/>
  <c r="C4" i="1" s="1"/>
  <c r="B4" i="1" s="1"/>
</calcChain>
</file>

<file path=xl/sharedStrings.xml><?xml version="1.0" encoding="utf-8"?>
<sst xmlns="http://schemas.openxmlformats.org/spreadsheetml/2006/main" count="33" uniqueCount="28">
  <si>
    <t>Rhodium Supply and Demand</t>
  </si>
  <si>
    <t>When using this data, please credit Johnson Matthey plc and 'PGM Market report May 2024'.</t>
  </si>
  <si>
    <t>'Platinum' book series</t>
  </si>
  <si>
    <t xml:space="preserve">PGM market report series </t>
  </si>
  <si>
    <t>'000 oz</t>
  </si>
  <si>
    <t>Supply</t>
  </si>
  <si>
    <t>South Africa</t>
  </si>
  <si>
    <t>Russia</t>
  </si>
  <si>
    <t>North America</t>
  </si>
  <si>
    <t>Zimbabwe</t>
  </si>
  <si>
    <t>Others</t>
  </si>
  <si>
    <t>Total Supply</t>
  </si>
  <si>
    <t>Secondary supply</t>
  </si>
  <si>
    <t>Automotive</t>
  </si>
  <si>
    <t>Total secondary supply</t>
  </si>
  <si>
    <t>Total combined supply</t>
  </si>
  <si>
    <t>Demand by Application</t>
  </si>
  <si>
    <t>Auto (1)</t>
  </si>
  <si>
    <t>Chemical</t>
  </si>
  <si>
    <t>Electrical &amp; Electronics</t>
  </si>
  <si>
    <t>Glass</t>
  </si>
  <si>
    <t>Other (2)</t>
  </si>
  <si>
    <t>Total Demand</t>
  </si>
  <si>
    <t>Movements in Stocks</t>
  </si>
  <si>
    <t>(1)</t>
  </si>
  <si>
    <t>From 2013, Auto includes demand for rhodium in road vehicles only. Before 2013, Auto comprises demand for autocatalysts used on road vehicles and non-road mobile machinery.</t>
  </si>
  <si>
    <t>(2)</t>
  </si>
  <si>
    <t>From 2013, Other includes demand for rhodium in autocatalysts used on non-road mobile machinery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</si>
</sst>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3" fillId="4" borderId="0" xfId="0" applyFont="1" applyFill="1"/>
    <xf numFmtId="0" fontId="3" fillId="2" borderId="0" xfId="0" quotePrefix="1" applyFont="1" applyFill="1"/>
    <xf numFmtId="17" fontId="3" fillId="3" borderId="0" xfId="0" applyNumberFormat="1" applyFont="1" applyFill="1"/>
    <xf numFmtId="0" fontId="3" fillId="3" borderId="0" xfId="0" applyFont="1" applyFill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164" fontId="4" fillId="2" borderId="0" xfId="0" applyNumberFormat="1" applyFont="1" applyFill="1"/>
    <xf numFmtId="164" fontId="4" fillId="3" borderId="0" xfId="0" applyNumberFormat="1" applyFont="1" applyFill="1"/>
    <xf numFmtId="164" fontId="4" fillId="3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2" fillId="0" borderId="2" xfId="0" applyFont="1" applyBorder="1"/>
    <xf numFmtId="164" fontId="2" fillId="2" borderId="2" xfId="0" applyNumberFormat="1" applyFont="1" applyFill="1" applyBorder="1"/>
    <xf numFmtId="164" fontId="2" fillId="3" borderId="2" xfId="0" applyNumberFormat="1" applyFont="1" applyFill="1" applyBorder="1"/>
    <xf numFmtId="164" fontId="2" fillId="2" borderId="0" xfId="0" applyNumberFormat="1" applyFont="1" applyFill="1"/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right"/>
    </xf>
    <xf numFmtId="0" fontId="4" fillId="0" borderId="0" xfId="0" quotePrefix="1" applyFont="1" applyAlignment="1">
      <alignment horizontal="right"/>
    </xf>
    <xf numFmtId="9" fontId="4" fillId="3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A8A0-810F-475C-9BA5-9DE20FCB4462}">
  <dimension ref="A1:AO33"/>
  <sheetViews>
    <sheetView tabSelected="1" workbookViewId="0">
      <selection activeCell="F36" sqref="F36"/>
    </sheetView>
  </sheetViews>
  <sheetFormatPr defaultRowHeight="12" x14ac:dyDescent="0.3"/>
  <cols>
    <col min="1" max="1" width="29.54296875" style="5" customWidth="1"/>
    <col min="2" max="25" width="8.7265625" style="3"/>
    <col min="26" max="41" width="8.7265625" style="4"/>
    <col min="42" max="16384" width="8.7265625" style="5"/>
  </cols>
  <sheetData>
    <row r="1" spans="1:41" x14ac:dyDescent="0.3">
      <c r="A1" s="1" t="s">
        <v>0</v>
      </c>
      <c r="B1" s="2"/>
      <c r="Q1" s="2"/>
      <c r="U1" s="2"/>
      <c r="V1" s="2"/>
    </row>
    <row r="2" spans="1:41" x14ac:dyDescent="0.3">
      <c r="A2" s="6" t="s">
        <v>1</v>
      </c>
      <c r="B2" s="6"/>
      <c r="C2" s="6"/>
      <c r="D2" s="6"/>
      <c r="E2" s="6"/>
      <c r="Q2" s="2"/>
      <c r="U2" s="2"/>
      <c r="V2" s="2"/>
    </row>
    <row r="3" spans="1:41" x14ac:dyDescent="0.3">
      <c r="B3" s="7" t="s">
        <v>2</v>
      </c>
      <c r="I3" s="7" t="s">
        <v>2</v>
      </c>
      <c r="J3" s="2"/>
      <c r="P3" s="7" t="s">
        <v>2</v>
      </c>
      <c r="Q3" s="2"/>
      <c r="U3" s="2"/>
      <c r="V3" s="2"/>
      <c r="W3" s="7" t="s">
        <v>2</v>
      </c>
      <c r="X3" s="2"/>
      <c r="Z3" s="8" t="s">
        <v>3</v>
      </c>
      <c r="AA3" s="9"/>
      <c r="AB3" s="9"/>
      <c r="AC3" s="9"/>
      <c r="AD3" s="9"/>
      <c r="AE3" s="8"/>
      <c r="AF3" s="8" t="s">
        <v>3</v>
      </c>
      <c r="AG3" s="8"/>
      <c r="AM3" s="8" t="s">
        <v>3</v>
      </c>
    </row>
    <row r="4" spans="1:41" s="10" customFormat="1" x14ac:dyDescent="0.3">
      <c r="A4" s="10" t="s">
        <v>4</v>
      </c>
      <c r="B4" s="11">
        <f t="shared" ref="B4:M4" si="0">C4-1</f>
        <v>1985</v>
      </c>
      <c r="C4" s="11">
        <f t="shared" si="0"/>
        <v>1986</v>
      </c>
      <c r="D4" s="11">
        <f t="shared" si="0"/>
        <v>1987</v>
      </c>
      <c r="E4" s="11">
        <f t="shared" si="0"/>
        <v>1988</v>
      </c>
      <c r="F4" s="11">
        <f t="shared" si="0"/>
        <v>1989</v>
      </c>
      <c r="G4" s="11">
        <f t="shared" si="0"/>
        <v>1990</v>
      </c>
      <c r="H4" s="11">
        <f t="shared" si="0"/>
        <v>1991</v>
      </c>
      <c r="I4" s="11">
        <f t="shared" si="0"/>
        <v>1992</v>
      </c>
      <c r="J4" s="11">
        <f t="shared" si="0"/>
        <v>1993</v>
      </c>
      <c r="K4" s="11">
        <f t="shared" si="0"/>
        <v>1994</v>
      </c>
      <c r="L4" s="11">
        <f t="shared" si="0"/>
        <v>1995</v>
      </c>
      <c r="M4" s="11">
        <f t="shared" si="0"/>
        <v>1996</v>
      </c>
      <c r="N4" s="11">
        <f>O4-1</f>
        <v>1997</v>
      </c>
      <c r="O4" s="11">
        <f>P4-1</f>
        <v>1998</v>
      </c>
      <c r="P4" s="11">
        <v>1999</v>
      </c>
      <c r="Q4" s="11">
        <v>2000</v>
      </c>
      <c r="R4" s="11">
        <v>2001</v>
      </c>
      <c r="S4" s="11">
        <v>2002</v>
      </c>
      <c r="T4" s="11">
        <v>2003</v>
      </c>
      <c r="U4" s="11">
        <v>2004</v>
      </c>
      <c r="V4" s="11">
        <v>2005</v>
      </c>
      <c r="W4" s="11">
        <v>2006</v>
      </c>
      <c r="X4" s="11">
        <v>2007</v>
      </c>
      <c r="Y4" s="11">
        <v>2008</v>
      </c>
      <c r="Z4" s="12">
        <v>2009</v>
      </c>
      <c r="AA4" s="12">
        <v>2010</v>
      </c>
      <c r="AB4" s="12">
        <v>2011</v>
      </c>
      <c r="AC4" s="12">
        <v>2012</v>
      </c>
      <c r="AD4" s="12">
        <v>2013</v>
      </c>
      <c r="AE4" s="12">
        <f>AD4+1</f>
        <v>2014</v>
      </c>
      <c r="AF4" s="12">
        <f>AE4+1</f>
        <v>2015</v>
      </c>
      <c r="AG4" s="12">
        <f>AF4+1</f>
        <v>2016</v>
      </c>
      <c r="AH4" s="12">
        <f>AG4+1</f>
        <v>2017</v>
      </c>
      <c r="AI4" s="12">
        <f>AH4+1</f>
        <v>2018</v>
      </c>
      <c r="AJ4" s="12">
        <v>2019</v>
      </c>
      <c r="AK4" s="12">
        <v>2020</v>
      </c>
      <c r="AL4" s="12">
        <v>2021</v>
      </c>
      <c r="AM4" s="12">
        <v>2022</v>
      </c>
      <c r="AN4" s="12">
        <v>2023</v>
      </c>
      <c r="AO4" s="12">
        <v>2024</v>
      </c>
    </row>
    <row r="5" spans="1:41" x14ac:dyDescent="0.3">
      <c r="A5" s="1" t="s">
        <v>5</v>
      </c>
    </row>
    <row r="6" spans="1:41" x14ac:dyDescent="0.3">
      <c r="A6" s="5" t="s">
        <v>6</v>
      </c>
      <c r="B6" s="13">
        <v>165</v>
      </c>
      <c r="C6" s="13">
        <v>175</v>
      </c>
      <c r="D6" s="13">
        <v>195</v>
      </c>
      <c r="E6" s="13">
        <v>197</v>
      </c>
      <c r="F6" s="13">
        <v>179</v>
      </c>
      <c r="G6" s="13">
        <v>198</v>
      </c>
      <c r="H6" s="13">
        <v>220</v>
      </c>
      <c r="I6" s="13">
        <v>278</v>
      </c>
      <c r="J6" s="13">
        <v>278</v>
      </c>
      <c r="K6" s="13">
        <v>330</v>
      </c>
      <c r="L6" s="13">
        <v>342</v>
      </c>
      <c r="M6" s="13">
        <v>359</v>
      </c>
      <c r="N6" s="13">
        <v>377</v>
      </c>
      <c r="O6" s="13">
        <v>400</v>
      </c>
      <c r="P6" s="13">
        <v>410</v>
      </c>
      <c r="Q6" s="13">
        <v>457</v>
      </c>
      <c r="R6" s="13">
        <v>452</v>
      </c>
      <c r="S6" s="13">
        <v>490</v>
      </c>
      <c r="T6" s="13">
        <v>544</v>
      </c>
      <c r="U6" s="13">
        <v>587</v>
      </c>
      <c r="V6" s="13">
        <v>627</v>
      </c>
      <c r="W6" s="13">
        <v>666</v>
      </c>
      <c r="X6" s="13">
        <v>696</v>
      </c>
      <c r="Y6" s="13">
        <v>574</v>
      </c>
      <c r="Z6" s="14">
        <v>663</v>
      </c>
      <c r="AA6" s="14">
        <v>632</v>
      </c>
      <c r="AB6" s="14">
        <v>641</v>
      </c>
      <c r="AC6" s="14">
        <v>577</v>
      </c>
      <c r="AD6" s="14">
        <v>554</v>
      </c>
      <c r="AE6" s="14">
        <v>470</v>
      </c>
      <c r="AF6" s="14">
        <v>611</v>
      </c>
      <c r="AG6" s="14">
        <v>615</v>
      </c>
      <c r="AH6" s="14">
        <v>611</v>
      </c>
      <c r="AI6" s="14">
        <v>618</v>
      </c>
      <c r="AJ6" s="14">
        <v>606</v>
      </c>
      <c r="AK6" s="14">
        <v>483</v>
      </c>
      <c r="AL6" s="14">
        <v>645</v>
      </c>
      <c r="AM6" s="14">
        <v>570</v>
      </c>
      <c r="AN6" s="14">
        <v>559</v>
      </c>
      <c r="AO6" s="14">
        <v>574</v>
      </c>
    </row>
    <row r="7" spans="1:41" x14ac:dyDescent="0.3">
      <c r="A7" s="5" t="s">
        <v>7</v>
      </c>
      <c r="B7" s="13">
        <v>45</v>
      </c>
      <c r="C7" s="13">
        <v>85</v>
      </c>
      <c r="D7" s="13">
        <v>100</v>
      </c>
      <c r="E7" s="13">
        <v>100</v>
      </c>
      <c r="F7" s="13">
        <v>130</v>
      </c>
      <c r="G7" s="13">
        <v>155</v>
      </c>
      <c r="H7" s="13">
        <v>110</v>
      </c>
      <c r="I7" s="13">
        <v>80</v>
      </c>
      <c r="J7" s="13">
        <v>80</v>
      </c>
      <c r="K7" s="13">
        <v>80</v>
      </c>
      <c r="L7" s="13">
        <v>80</v>
      </c>
      <c r="M7" s="13">
        <v>110</v>
      </c>
      <c r="N7" s="13">
        <v>240</v>
      </c>
      <c r="O7" s="13">
        <v>110</v>
      </c>
      <c r="P7" s="13">
        <v>65</v>
      </c>
      <c r="Q7" s="13">
        <v>290</v>
      </c>
      <c r="R7" s="13">
        <v>125</v>
      </c>
      <c r="S7" s="13">
        <v>90</v>
      </c>
      <c r="T7" s="13">
        <v>140</v>
      </c>
      <c r="U7" s="13">
        <v>100</v>
      </c>
      <c r="V7" s="13">
        <v>90</v>
      </c>
      <c r="W7" s="13">
        <v>100</v>
      </c>
      <c r="X7" s="13">
        <v>90</v>
      </c>
      <c r="Y7" s="13">
        <v>85</v>
      </c>
      <c r="Z7" s="14">
        <v>70</v>
      </c>
      <c r="AA7" s="14">
        <v>70</v>
      </c>
      <c r="AB7" s="14">
        <v>70</v>
      </c>
      <c r="AC7" s="14">
        <v>90</v>
      </c>
      <c r="AD7" s="14">
        <v>80</v>
      </c>
      <c r="AE7" s="14">
        <v>80</v>
      </c>
      <c r="AF7" s="14">
        <v>80</v>
      </c>
      <c r="AG7" s="14">
        <v>85</v>
      </c>
      <c r="AH7" s="14">
        <v>78</v>
      </c>
      <c r="AI7" s="14">
        <v>69</v>
      </c>
      <c r="AJ7" s="14">
        <v>68</v>
      </c>
      <c r="AK7" s="14">
        <v>58</v>
      </c>
      <c r="AL7" s="14">
        <v>53</v>
      </c>
      <c r="AM7" s="15">
        <v>54</v>
      </c>
      <c r="AN7" s="15">
        <v>70</v>
      </c>
      <c r="AO7" s="15">
        <v>59</v>
      </c>
    </row>
    <row r="8" spans="1:41" x14ac:dyDescent="0.3">
      <c r="A8" s="5" t="s">
        <v>8</v>
      </c>
      <c r="B8" s="13">
        <v>15</v>
      </c>
      <c r="C8" s="13">
        <v>15</v>
      </c>
      <c r="D8" s="13">
        <v>18</v>
      </c>
      <c r="E8" s="13">
        <v>20</v>
      </c>
      <c r="F8" s="13">
        <v>15</v>
      </c>
      <c r="G8" s="13">
        <v>17</v>
      </c>
      <c r="H8" s="13">
        <v>18</v>
      </c>
      <c r="I8" s="13">
        <v>19</v>
      </c>
      <c r="J8" s="13">
        <v>17</v>
      </c>
      <c r="K8" s="13">
        <v>15</v>
      </c>
      <c r="L8" s="13">
        <v>13</v>
      </c>
      <c r="M8" s="13">
        <v>5</v>
      </c>
      <c r="N8" s="13">
        <v>16</v>
      </c>
      <c r="O8" s="13">
        <v>16</v>
      </c>
      <c r="P8" s="13">
        <v>18</v>
      </c>
      <c r="Q8" s="13">
        <v>17</v>
      </c>
      <c r="R8" s="13">
        <v>23</v>
      </c>
      <c r="S8" s="13">
        <v>25</v>
      </c>
      <c r="T8" s="13">
        <v>26</v>
      </c>
      <c r="U8" s="13">
        <v>17</v>
      </c>
      <c r="V8" s="13">
        <v>20</v>
      </c>
      <c r="W8" s="13">
        <v>17</v>
      </c>
      <c r="X8" s="13">
        <v>20</v>
      </c>
      <c r="Y8" s="13">
        <v>18</v>
      </c>
      <c r="Z8" s="14">
        <v>15</v>
      </c>
      <c r="AA8" s="14">
        <v>10</v>
      </c>
      <c r="AB8" s="14">
        <v>23</v>
      </c>
      <c r="AC8" s="14">
        <v>22</v>
      </c>
      <c r="AD8" s="14">
        <v>23</v>
      </c>
      <c r="AE8" s="14">
        <v>24</v>
      </c>
      <c r="AF8" s="14">
        <v>22</v>
      </c>
      <c r="AG8" s="14">
        <v>24</v>
      </c>
      <c r="AH8" s="14">
        <v>24</v>
      </c>
      <c r="AI8" s="14">
        <v>22</v>
      </c>
      <c r="AJ8" s="14">
        <v>24</v>
      </c>
      <c r="AK8" s="14">
        <v>22</v>
      </c>
      <c r="AL8" s="14">
        <v>17</v>
      </c>
      <c r="AM8" s="14">
        <v>20</v>
      </c>
      <c r="AN8" s="14">
        <v>20</v>
      </c>
      <c r="AO8" s="14">
        <v>21</v>
      </c>
    </row>
    <row r="9" spans="1:41" x14ac:dyDescent="0.3">
      <c r="A9" s="5" t="s">
        <v>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13</v>
      </c>
      <c r="W9" s="13">
        <v>14</v>
      </c>
      <c r="X9" s="13">
        <v>14</v>
      </c>
      <c r="Y9" s="13">
        <v>15</v>
      </c>
      <c r="Z9" s="14">
        <v>19</v>
      </c>
      <c r="AA9" s="14">
        <v>19</v>
      </c>
      <c r="AB9" s="14">
        <v>29</v>
      </c>
      <c r="AC9" s="14">
        <v>28</v>
      </c>
      <c r="AD9" s="14">
        <v>36</v>
      </c>
      <c r="AE9" s="14">
        <v>36</v>
      </c>
      <c r="AF9" s="14">
        <v>36</v>
      </c>
      <c r="AG9" s="14">
        <v>44</v>
      </c>
      <c r="AH9" s="14">
        <v>42</v>
      </c>
      <c r="AI9" s="14">
        <v>43</v>
      </c>
      <c r="AJ9" s="14">
        <v>40</v>
      </c>
      <c r="AK9" s="14">
        <v>43</v>
      </c>
      <c r="AL9" s="14">
        <v>42</v>
      </c>
      <c r="AM9" s="14">
        <v>43</v>
      </c>
      <c r="AN9" s="14">
        <v>46</v>
      </c>
      <c r="AO9" s="14">
        <v>44</v>
      </c>
    </row>
    <row r="10" spans="1:41" x14ac:dyDescent="0.3">
      <c r="A10" s="5" t="s">
        <v>10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</v>
      </c>
      <c r="J10" s="13">
        <v>1</v>
      </c>
      <c r="K10" s="13">
        <v>1</v>
      </c>
      <c r="L10" s="13">
        <v>1</v>
      </c>
      <c r="M10" s="13">
        <v>2</v>
      </c>
      <c r="N10" s="13">
        <v>3</v>
      </c>
      <c r="O10" s="13">
        <v>4</v>
      </c>
      <c r="P10" s="13">
        <v>8</v>
      </c>
      <c r="Q10" s="13">
        <v>3</v>
      </c>
      <c r="R10" s="13">
        <v>4</v>
      </c>
      <c r="S10" s="13">
        <v>10</v>
      </c>
      <c r="T10" s="13">
        <v>14</v>
      </c>
      <c r="U10" s="13">
        <v>16</v>
      </c>
      <c r="V10" s="13">
        <v>4</v>
      </c>
      <c r="W10" s="13">
        <v>5</v>
      </c>
      <c r="X10" s="13">
        <v>4</v>
      </c>
      <c r="Y10" s="13">
        <v>3</v>
      </c>
      <c r="Z10" s="14">
        <v>3</v>
      </c>
      <c r="AA10" s="14">
        <v>3</v>
      </c>
      <c r="AB10" s="14">
        <v>2</v>
      </c>
      <c r="AC10" s="14">
        <v>3</v>
      </c>
      <c r="AD10" s="14">
        <v>8</v>
      </c>
      <c r="AE10" s="14">
        <v>7</v>
      </c>
      <c r="AF10" s="14">
        <v>5</v>
      </c>
      <c r="AG10" s="14">
        <v>5</v>
      </c>
      <c r="AH10" s="14">
        <v>5</v>
      </c>
      <c r="AI10" s="14">
        <v>5</v>
      </c>
      <c r="AJ10" s="14">
        <v>7</v>
      </c>
      <c r="AK10" s="14">
        <v>6</v>
      </c>
      <c r="AL10" s="14">
        <v>6</v>
      </c>
      <c r="AM10" s="14">
        <v>6</v>
      </c>
      <c r="AN10" s="14">
        <v>6</v>
      </c>
      <c r="AO10" s="14">
        <v>6</v>
      </c>
    </row>
    <row r="11" spans="1:41" s="17" customFormat="1" x14ac:dyDescent="0.3">
      <c r="A11" s="17" t="s">
        <v>11</v>
      </c>
      <c r="B11" s="18">
        <f>SUM(B6:B10)</f>
        <v>225</v>
      </c>
      <c r="C11" s="18">
        <f t="shared" ref="C11:AO11" si="1">SUM(C6:C10)</f>
        <v>275</v>
      </c>
      <c r="D11" s="18">
        <f t="shared" si="1"/>
        <v>313</v>
      </c>
      <c r="E11" s="18">
        <f t="shared" si="1"/>
        <v>317</v>
      </c>
      <c r="F11" s="18">
        <f t="shared" si="1"/>
        <v>324</v>
      </c>
      <c r="G11" s="18">
        <f t="shared" si="1"/>
        <v>370</v>
      </c>
      <c r="H11" s="18">
        <f t="shared" si="1"/>
        <v>348</v>
      </c>
      <c r="I11" s="18">
        <f t="shared" si="1"/>
        <v>378</v>
      </c>
      <c r="J11" s="18">
        <f t="shared" si="1"/>
        <v>376</v>
      </c>
      <c r="K11" s="18">
        <f t="shared" si="1"/>
        <v>426</v>
      </c>
      <c r="L11" s="18">
        <f t="shared" si="1"/>
        <v>436</v>
      </c>
      <c r="M11" s="18">
        <f t="shared" si="1"/>
        <v>476</v>
      </c>
      <c r="N11" s="18">
        <f t="shared" si="1"/>
        <v>636</v>
      </c>
      <c r="O11" s="18">
        <f t="shared" si="1"/>
        <v>530</v>
      </c>
      <c r="P11" s="18">
        <f t="shared" si="1"/>
        <v>501</v>
      </c>
      <c r="Q11" s="18">
        <f t="shared" si="1"/>
        <v>767</v>
      </c>
      <c r="R11" s="18">
        <f t="shared" si="1"/>
        <v>604</v>
      </c>
      <c r="S11" s="18">
        <f t="shared" si="1"/>
        <v>615</v>
      </c>
      <c r="T11" s="18">
        <f t="shared" si="1"/>
        <v>724</v>
      </c>
      <c r="U11" s="18">
        <f t="shared" si="1"/>
        <v>720</v>
      </c>
      <c r="V11" s="18">
        <f t="shared" si="1"/>
        <v>754</v>
      </c>
      <c r="W11" s="18">
        <f t="shared" si="1"/>
        <v>802</v>
      </c>
      <c r="X11" s="18">
        <f t="shared" si="1"/>
        <v>824</v>
      </c>
      <c r="Y11" s="18">
        <f t="shared" si="1"/>
        <v>695</v>
      </c>
      <c r="Z11" s="19">
        <f t="shared" si="1"/>
        <v>770</v>
      </c>
      <c r="AA11" s="19">
        <f t="shared" si="1"/>
        <v>734</v>
      </c>
      <c r="AB11" s="19">
        <f t="shared" si="1"/>
        <v>765</v>
      </c>
      <c r="AC11" s="19">
        <f t="shared" si="1"/>
        <v>720</v>
      </c>
      <c r="AD11" s="19">
        <f t="shared" si="1"/>
        <v>701</v>
      </c>
      <c r="AE11" s="19">
        <f t="shared" si="1"/>
        <v>617</v>
      </c>
      <c r="AF11" s="19">
        <f t="shared" si="1"/>
        <v>754</v>
      </c>
      <c r="AG11" s="19">
        <f t="shared" si="1"/>
        <v>773</v>
      </c>
      <c r="AH11" s="19">
        <f t="shared" si="1"/>
        <v>760</v>
      </c>
      <c r="AI11" s="19">
        <f t="shared" si="1"/>
        <v>757</v>
      </c>
      <c r="AJ11" s="19">
        <f t="shared" si="1"/>
        <v>745</v>
      </c>
      <c r="AK11" s="19">
        <f t="shared" si="1"/>
        <v>612</v>
      </c>
      <c r="AL11" s="19">
        <f t="shared" si="1"/>
        <v>763</v>
      </c>
      <c r="AM11" s="19">
        <f t="shared" si="1"/>
        <v>693</v>
      </c>
      <c r="AN11" s="19">
        <f t="shared" si="1"/>
        <v>701</v>
      </c>
      <c r="AO11" s="19">
        <f t="shared" si="1"/>
        <v>704</v>
      </c>
    </row>
    <row r="12" spans="1:41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 x14ac:dyDescent="0.3">
      <c r="A13" s="1" t="s">
        <v>12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1" x14ac:dyDescent="0.3">
      <c r="A14" s="5" t="s">
        <v>13</v>
      </c>
      <c r="B14" s="13">
        <v>0</v>
      </c>
      <c r="C14" s="13">
        <v>0</v>
      </c>
      <c r="D14" s="13">
        <v>3</v>
      </c>
      <c r="E14" s="13">
        <v>7</v>
      </c>
      <c r="F14" s="13">
        <v>7</v>
      </c>
      <c r="G14" s="13">
        <v>13</v>
      </c>
      <c r="H14" s="13">
        <v>16</v>
      </c>
      <c r="I14" s="13">
        <v>22</v>
      </c>
      <c r="J14" s="13">
        <v>25</v>
      </c>
      <c r="K14" s="13">
        <v>34</v>
      </c>
      <c r="L14" s="13">
        <v>37</v>
      </c>
      <c r="M14" s="13">
        <v>45</v>
      </c>
      <c r="N14" s="13">
        <v>49</v>
      </c>
      <c r="O14" s="13">
        <v>57</v>
      </c>
      <c r="P14" s="13">
        <v>65</v>
      </c>
      <c r="Q14" s="13">
        <v>79</v>
      </c>
      <c r="R14" s="13">
        <v>88</v>
      </c>
      <c r="S14" s="13">
        <v>99</v>
      </c>
      <c r="T14" s="13">
        <v>124</v>
      </c>
      <c r="U14" s="13">
        <v>140</v>
      </c>
      <c r="V14" s="13">
        <v>137</v>
      </c>
      <c r="W14" s="13">
        <v>171</v>
      </c>
      <c r="X14" s="13">
        <v>192</v>
      </c>
      <c r="Y14" s="13">
        <v>227</v>
      </c>
      <c r="Z14" s="14">
        <v>187</v>
      </c>
      <c r="AA14" s="14">
        <v>241</v>
      </c>
      <c r="AB14" s="14">
        <v>277</v>
      </c>
      <c r="AC14" s="14">
        <v>252</v>
      </c>
      <c r="AD14" s="14">
        <v>273</v>
      </c>
      <c r="AE14" s="14">
        <v>293</v>
      </c>
      <c r="AF14" s="14">
        <v>281</v>
      </c>
      <c r="AG14" s="14">
        <v>276</v>
      </c>
      <c r="AH14" s="14">
        <v>310</v>
      </c>
      <c r="AI14" s="14">
        <v>331</v>
      </c>
      <c r="AJ14" s="14">
        <v>356</v>
      </c>
      <c r="AK14" s="14">
        <v>338</v>
      </c>
      <c r="AL14" s="14">
        <v>361</v>
      </c>
      <c r="AM14" s="14">
        <v>334</v>
      </c>
      <c r="AN14" s="14">
        <v>285</v>
      </c>
      <c r="AO14" s="14">
        <v>295</v>
      </c>
    </row>
    <row r="15" spans="1:41" x14ac:dyDescent="0.3">
      <c r="A15" s="17" t="s">
        <v>14</v>
      </c>
      <c r="B15" s="18">
        <f t="shared" ref="B15:AO15" si="2">SUM(B14:B14)</f>
        <v>0</v>
      </c>
      <c r="C15" s="18">
        <f t="shared" si="2"/>
        <v>0</v>
      </c>
      <c r="D15" s="18">
        <f t="shared" si="2"/>
        <v>3</v>
      </c>
      <c r="E15" s="18">
        <f t="shared" si="2"/>
        <v>7</v>
      </c>
      <c r="F15" s="18">
        <f t="shared" si="2"/>
        <v>7</v>
      </c>
      <c r="G15" s="18">
        <f t="shared" si="2"/>
        <v>13</v>
      </c>
      <c r="H15" s="18">
        <f t="shared" si="2"/>
        <v>16</v>
      </c>
      <c r="I15" s="18">
        <f t="shared" si="2"/>
        <v>22</v>
      </c>
      <c r="J15" s="18">
        <f t="shared" si="2"/>
        <v>25</v>
      </c>
      <c r="K15" s="18">
        <f t="shared" si="2"/>
        <v>34</v>
      </c>
      <c r="L15" s="18">
        <f t="shared" si="2"/>
        <v>37</v>
      </c>
      <c r="M15" s="18">
        <f t="shared" si="2"/>
        <v>45</v>
      </c>
      <c r="N15" s="18">
        <f t="shared" si="2"/>
        <v>49</v>
      </c>
      <c r="O15" s="18">
        <f t="shared" si="2"/>
        <v>57</v>
      </c>
      <c r="P15" s="18">
        <f t="shared" si="2"/>
        <v>65</v>
      </c>
      <c r="Q15" s="18">
        <f t="shared" si="2"/>
        <v>79</v>
      </c>
      <c r="R15" s="18">
        <f t="shared" si="2"/>
        <v>88</v>
      </c>
      <c r="S15" s="18">
        <f t="shared" si="2"/>
        <v>99</v>
      </c>
      <c r="T15" s="18">
        <f t="shared" si="2"/>
        <v>124</v>
      </c>
      <c r="U15" s="18">
        <f t="shared" si="2"/>
        <v>140</v>
      </c>
      <c r="V15" s="18">
        <f t="shared" si="2"/>
        <v>137</v>
      </c>
      <c r="W15" s="18">
        <f t="shared" si="2"/>
        <v>171</v>
      </c>
      <c r="X15" s="18">
        <f t="shared" si="2"/>
        <v>192</v>
      </c>
      <c r="Y15" s="18">
        <f t="shared" si="2"/>
        <v>227</v>
      </c>
      <c r="Z15" s="19">
        <f t="shared" si="2"/>
        <v>187</v>
      </c>
      <c r="AA15" s="19">
        <f t="shared" si="2"/>
        <v>241</v>
      </c>
      <c r="AB15" s="19">
        <f t="shared" si="2"/>
        <v>277</v>
      </c>
      <c r="AC15" s="19">
        <f t="shared" si="2"/>
        <v>252</v>
      </c>
      <c r="AD15" s="19">
        <f t="shared" si="2"/>
        <v>273</v>
      </c>
      <c r="AE15" s="19">
        <f t="shared" si="2"/>
        <v>293</v>
      </c>
      <c r="AF15" s="19">
        <f t="shared" si="2"/>
        <v>281</v>
      </c>
      <c r="AG15" s="19">
        <f t="shared" si="2"/>
        <v>276</v>
      </c>
      <c r="AH15" s="19">
        <f t="shared" si="2"/>
        <v>310</v>
      </c>
      <c r="AI15" s="19">
        <f t="shared" si="2"/>
        <v>331</v>
      </c>
      <c r="AJ15" s="19">
        <f t="shared" si="2"/>
        <v>356</v>
      </c>
      <c r="AK15" s="19">
        <f t="shared" si="2"/>
        <v>338</v>
      </c>
      <c r="AL15" s="19">
        <f t="shared" si="2"/>
        <v>361</v>
      </c>
      <c r="AM15" s="19">
        <f t="shared" si="2"/>
        <v>334</v>
      </c>
      <c r="AN15" s="19">
        <f t="shared" si="2"/>
        <v>285</v>
      </c>
      <c r="AO15" s="19">
        <f t="shared" si="2"/>
        <v>295</v>
      </c>
    </row>
    <row r="16" spans="1:41" x14ac:dyDescent="0.3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3">
      <c r="A17" s="1" t="s">
        <v>15</v>
      </c>
      <c r="B17" s="20">
        <f t="shared" ref="B17:AO17" si="3">B15+B11</f>
        <v>225</v>
      </c>
      <c r="C17" s="20">
        <f t="shared" si="3"/>
        <v>275</v>
      </c>
      <c r="D17" s="20">
        <f t="shared" si="3"/>
        <v>316</v>
      </c>
      <c r="E17" s="20">
        <f t="shared" si="3"/>
        <v>324</v>
      </c>
      <c r="F17" s="20">
        <f t="shared" si="3"/>
        <v>331</v>
      </c>
      <c r="G17" s="20">
        <f t="shared" si="3"/>
        <v>383</v>
      </c>
      <c r="H17" s="20">
        <f t="shared" si="3"/>
        <v>364</v>
      </c>
      <c r="I17" s="20">
        <f t="shared" si="3"/>
        <v>400</v>
      </c>
      <c r="J17" s="20">
        <f t="shared" si="3"/>
        <v>401</v>
      </c>
      <c r="K17" s="20">
        <f t="shared" si="3"/>
        <v>460</v>
      </c>
      <c r="L17" s="20">
        <f t="shared" si="3"/>
        <v>473</v>
      </c>
      <c r="M17" s="20">
        <f t="shared" si="3"/>
        <v>521</v>
      </c>
      <c r="N17" s="20">
        <f t="shared" si="3"/>
        <v>685</v>
      </c>
      <c r="O17" s="20">
        <f t="shared" si="3"/>
        <v>587</v>
      </c>
      <c r="P17" s="20">
        <f t="shared" si="3"/>
        <v>566</v>
      </c>
      <c r="Q17" s="20">
        <f t="shared" si="3"/>
        <v>846</v>
      </c>
      <c r="R17" s="20">
        <f t="shared" si="3"/>
        <v>692</v>
      </c>
      <c r="S17" s="20">
        <f t="shared" si="3"/>
        <v>714</v>
      </c>
      <c r="T17" s="20">
        <f t="shared" si="3"/>
        <v>848</v>
      </c>
      <c r="U17" s="20">
        <f t="shared" si="3"/>
        <v>860</v>
      </c>
      <c r="V17" s="20">
        <f t="shared" si="3"/>
        <v>891</v>
      </c>
      <c r="W17" s="20">
        <f t="shared" si="3"/>
        <v>973</v>
      </c>
      <c r="X17" s="20">
        <f t="shared" si="3"/>
        <v>1016</v>
      </c>
      <c r="Y17" s="20">
        <f t="shared" si="3"/>
        <v>922</v>
      </c>
      <c r="Z17" s="21">
        <f t="shared" si="3"/>
        <v>957</v>
      </c>
      <c r="AA17" s="21">
        <f t="shared" si="3"/>
        <v>975</v>
      </c>
      <c r="AB17" s="21">
        <f t="shared" si="3"/>
        <v>1042</v>
      </c>
      <c r="AC17" s="21">
        <f t="shared" si="3"/>
        <v>972</v>
      </c>
      <c r="AD17" s="21">
        <f t="shared" si="3"/>
        <v>974</v>
      </c>
      <c r="AE17" s="21">
        <f t="shared" si="3"/>
        <v>910</v>
      </c>
      <c r="AF17" s="21">
        <f t="shared" si="3"/>
        <v>1035</v>
      </c>
      <c r="AG17" s="21">
        <f t="shared" si="3"/>
        <v>1049</v>
      </c>
      <c r="AH17" s="21">
        <f t="shared" si="3"/>
        <v>1070</v>
      </c>
      <c r="AI17" s="21">
        <f t="shared" si="3"/>
        <v>1088</v>
      </c>
      <c r="AJ17" s="21">
        <f t="shared" si="3"/>
        <v>1101</v>
      </c>
      <c r="AK17" s="21">
        <f t="shared" si="3"/>
        <v>950</v>
      </c>
      <c r="AL17" s="21">
        <f t="shared" si="3"/>
        <v>1124</v>
      </c>
      <c r="AM17" s="21">
        <f t="shared" si="3"/>
        <v>1027</v>
      </c>
      <c r="AN17" s="21">
        <f t="shared" si="3"/>
        <v>986</v>
      </c>
      <c r="AO17" s="21">
        <f t="shared" si="3"/>
        <v>999</v>
      </c>
    </row>
    <row r="18" spans="1:41" x14ac:dyDescent="0.3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3">
      <c r="A19" s="1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3">
      <c r="A20" s="5" t="s">
        <v>17</v>
      </c>
      <c r="B20" s="13">
        <v>135</v>
      </c>
      <c r="C20" s="13">
        <v>188</v>
      </c>
      <c r="D20" s="13">
        <v>226</v>
      </c>
      <c r="E20" s="13">
        <v>232</v>
      </c>
      <c r="F20" s="13">
        <v>264</v>
      </c>
      <c r="G20" s="13">
        <v>334</v>
      </c>
      <c r="H20" s="13">
        <v>301</v>
      </c>
      <c r="I20" s="13">
        <v>305</v>
      </c>
      <c r="J20" s="13">
        <v>356</v>
      </c>
      <c r="K20" s="13">
        <v>379</v>
      </c>
      <c r="L20" s="13">
        <v>464</v>
      </c>
      <c r="M20" s="13">
        <v>424</v>
      </c>
      <c r="N20" s="13">
        <v>418</v>
      </c>
      <c r="O20" s="13">
        <v>483</v>
      </c>
      <c r="P20" s="13">
        <v>509</v>
      </c>
      <c r="Q20" s="13">
        <v>793</v>
      </c>
      <c r="R20" s="13">
        <v>566</v>
      </c>
      <c r="S20" s="13">
        <v>599</v>
      </c>
      <c r="T20" s="13">
        <v>660</v>
      </c>
      <c r="U20" s="13">
        <v>758</v>
      </c>
      <c r="V20" s="13">
        <v>829</v>
      </c>
      <c r="W20" s="13">
        <v>863</v>
      </c>
      <c r="X20" s="13">
        <v>887</v>
      </c>
      <c r="Y20" s="13">
        <v>768</v>
      </c>
      <c r="Z20" s="14">
        <v>619</v>
      </c>
      <c r="AA20" s="14">
        <v>727</v>
      </c>
      <c r="AB20" s="14">
        <v>715</v>
      </c>
      <c r="AC20" s="14">
        <v>775</v>
      </c>
      <c r="AD20" s="14">
        <v>753</v>
      </c>
      <c r="AE20" s="14">
        <v>771</v>
      </c>
      <c r="AF20" s="14">
        <v>760</v>
      </c>
      <c r="AG20" s="14">
        <v>801</v>
      </c>
      <c r="AH20" s="14">
        <v>834</v>
      </c>
      <c r="AI20" s="14">
        <v>900</v>
      </c>
      <c r="AJ20" s="14">
        <v>1031</v>
      </c>
      <c r="AK20" s="14">
        <v>961</v>
      </c>
      <c r="AL20" s="14">
        <v>956</v>
      </c>
      <c r="AM20" s="14">
        <v>946</v>
      </c>
      <c r="AN20" s="14">
        <v>989</v>
      </c>
      <c r="AO20" s="14">
        <v>931</v>
      </c>
    </row>
    <row r="21" spans="1:41" x14ac:dyDescent="0.3">
      <c r="A21" s="5" t="s">
        <v>18</v>
      </c>
      <c r="B21" s="13">
        <v>45</v>
      </c>
      <c r="C21" s="13">
        <v>22</v>
      </c>
      <c r="D21" s="13">
        <v>21</v>
      </c>
      <c r="E21" s="13">
        <v>31</v>
      </c>
      <c r="F21" s="13">
        <v>31</v>
      </c>
      <c r="G21" s="13">
        <v>26</v>
      </c>
      <c r="H21" s="13">
        <v>25</v>
      </c>
      <c r="I21" s="13">
        <v>18</v>
      </c>
      <c r="J21" s="13">
        <v>11</v>
      </c>
      <c r="K21" s="13">
        <v>10</v>
      </c>
      <c r="L21" s="13">
        <v>13</v>
      </c>
      <c r="M21" s="13">
        <v>21</v>
      </c>
      <c r="N21" s="13">
        <v>36</v>
      </c>
      <c r="O21" s="13">
        <v>31</v>
      </c>
      <c r="P21" s="13">
        <v>34</v>
      </c>
      <c r="Q21" s="13">
        <v>39</v>
      </c>
      <c r="R21" s="13">
        <v>44</v>
      </c>
      <c r="S21" s="13">
        <v>39</v>
      </c>
      <c r="T21" s="13">
        <v>39</v>
      </c>
      <c r="U21" s="13">
        <v>43</v>
      </c>
      <c r="V21" s="13">
        <v>48</v>
      </c>
      <c r="W21" s="13">
        <v>49</v>
      </c>
      <c r="X21" s="13">
        <v>63</v>
      </c>
      <c r="Y21" s="13">
        <v>68</v>
      </c>
      <c r="Z21" s="14">
        <v>54</v>
      </c>
      <c r="AA21" s="14">
        <v>67</v>
      </c>
      <c r="AB21" s="14">
        <v>72</v>
      </c>
      <c r="AC21" s="14">
        <v>80</v>
      </c>
      <c r="AD21" s="14">
        <v>79</v>
      </c>
      <c r="AE21" s="14">
        <v>90</v>
      </c>
      <c r="AF21" s="14">
        <v>73</v>
      </c>
      <c r="AG21" s="14">
        <v>64</v>
      </c>
      <c r="AH21" s="14">
        <v>75</v>
      </c>
      <c r="AI21" s="14">
        <v>63</v>
      </c>
      <c r="AJ21" s="14">
        <v>56</v>
      </c>
      <c r="AK21" s="14">
        <v>55</v>
      </c>
      <c r="AL21" s="14">
        <v>57</v>
      </c>
      <c r="AM21" s="14">
        <v>67</v>
      </c>
      <c r="AN21" s="14">
        <v>81</v>
      </c>
      <c r="AO21" s="14">
        <v>92</v>
      </c>
    </row>
    <row r="22" spans="1:41" x14ac:dyDescent="0.3">
      <c r="A22" s="5" t="s">
        <v>19</v>
      </c>
      <c r="B22" s="13">
        <v>17</v>
      </c>
      <c r="C22" s="13">
        <v>16</v>
      </c>
      <c r="D22" s="13">
        <v>12</v>
      </c>
      <c r="E22" s="13">
        <v>11</v>
      </c>
      <c r="F22" s="13">
        <v>12</v>
      </c>
      <c r="G22" s="13">
        <v>12</v>
      </c>
      <c r="H22" s="13">
        <v>10</v>
      </c>
      <c r="I22" s="13">
        <v>7</v>
      </c>
      <c r="J22" s="13">
        <v>9</v>
      </c>
      <c r="K22" s="13">
        <v>8</v>
      </c>
      <c r="L22" s="13">
        <v>8</v>
      </c>
      <c r="M22" s="13">
        <v>9</v>
      </c>
      <c r="N22" s="13">
        <v>9</v>
      </c>
      <c r="O22" s="13">
        <v>6</v>
      </c>
      <c r="P22" s="13">
        <v>6</v>
      </c>
      <c r="Q22" s="13">
        <v>7</v>
      </c>
      <c r="R22" s="13">
        <v>6</v>
      </c>
      <c r="S22" s="13">
        <v>6</v>
      </c>
      <c r="T22" s="13">
        <v>6</v>
      </c>
      <c r="U22" s="13">
        <v>8</v>
      </c>
      <c r="V22" s="13">
        <v>10</v>
      </c>
      <c r="W22" s="13">
        <v>9</v>
      </c>
      <c r="X22" s="13">
        <v>3</v>
      </c>
      <c r="Y22" s="13">
        <v>3</v>
      </c>
      <c r="Z22" s="14">
        <v>3</v>
      </c>
      <c r="AA22" s="14">
        <v>4</v>
      </c>
      <c r="AB22" s="14">
        <v>6</v>
      </c>
      <c r="AC22" s="14">
        <v>6</v>
      </c>
      <c r="AD22" s="14">
        <v>5</v>
      </c>
      <c r="AE22" s="14">
        <v>3</v>
      </c>
      <c r="AF22" s="14">
        <v>3</v>
      </c>
      <c r="AG22" s="14">
        <v>4</v>
      </c>
      <c r="AH22" s="14">
        <v>4</v>
      </c>
      <c r="AI22" s="14">
        <v>4</v>
      </c>
      <c r="AJ22" s="14">
        <v>6</v>
      </c>
      <c r="AK22" s="14">
        <v>7</v>
      </c>
      <c r="AL22" s="14">
        <v>7</v>
      </c>
      <c r="AM22" s="14">
        <v>5</v>
      </c>
      <c r="AN22" s="14">
        <v>6</v>
      </c>
      <c r="AO22" s="14">
        <v>6</v>
      </c>
    </row>
    <row r="23" spans="1:41" x14ac:dyDescent="0.3">
      <c r="A23" s="5" t="s">
        <v>20</v>
      </c>
      <c r="B23" s="13">
        <v>17</v>
      </c>
      <c r="C23" s="13">
        <v>12</v>
      </c>
      <c r="D23" s="13">
        <v>13</v>
      </c>
      <c r="E23" s="13">
        <v>14</v>
      </c>
      <c r="F23" s="13">
        <v>4</v>
      </c>
      <c r="G23" s="13">
        <v>17</v>
      </c>
      <c r="H23" s="13">
        <v>12</v>
      </c>
      <c r="I23" s="13">
        <v>7</v>
      </c>
      <c r="J23" s="13">
        <v>3</v>
      </c>
      <c r="K23" s="13">
        <v>14</v>
      </c>
      <c r="L23" s="13">
        <v>17</v>
      </c>
      <c r="M23" s="13">
        <v>53</v>
      </c>
      <c r="N23" s="13">
        <v>43</v>
      </c>
      <c r="O23" s="13">
        <v>34</v>
      </c>
      <c r="P23" s="13">
        <v>35</v>
      </c>
      <c r="Q23" s="13">
        <v>42</v>
      </c>
      <c r="R23" s="13">
        <v>41</v>
      </c>
      <c r="S23" s="13">
        <v>37</v>
      </c>
      <c r="T23" s="13">
        <v>26</v>
      </c>
      <c r="U23" s="13">
        <v>46</v>
      </c>
      <c r="V23" s="13">
        <v>57</v>
      </c>
      <c r="W23" s="13">
        <v>65</v>
      </c>
      <c r="X23" s="13">
        <v>59</v>
      </c>
      <c r="Y23" s="13">
        <v>34</v>
      </c>
      <c r="Z23" s="14">
        <v>19</v>
      </c>
      <c r="AA23" s="14">
        <v>68</v>
      </c>
      <c r="AB23" s="14">
        <v>77</v>
      </c>
      <c r="AC23" s="14">
        <v>35</v>
      </c>
      <c r="AD23" s="14">
        <v>47</v>
      </c>
      <c r="AE23" s="14">
        <v>49</v>
      </c>
      <c r="AF23" s="14">
        <v>52</v>
      </c>
      <c r="AG23" s="14">
        <v>85</v>
      </c>
      <c r="AH23" s="14">
        <v>103</v>
      </c>
      <c r="AI23" s="14">
        <v>103</v>
      </c>
      <c r="AJ23" s="14">
        <v>52</v>
      </c>
      <c r="AK23" s="14">
        <v>10</v>
      </c>
      <c r="AL23" s="14">
        <v>-7</v>
      </c>
      <c r="AM23" s="14">
        <v>-24</v>
      </c>
      <c r="AN23" s="14">
        <v>18</v>
      </c>
      <c r="AO23" s="14">
        <v>18</v>
      </c>
    </row>
    <row r="24" spans="1:41" x14ac:dyDescent="0.3">
      <c r="A24" s="5" t="s">
        <v>21</v>
      </c>
      <c r="B24" s="13">
        <v>30</v>
      </c>
      <c r="C24" s="13">
        <v>30</v>
      </c>
      <c r="D24" s="13">
        <v>27</v>
      </c>
      <c r="E24" s="13">
        <v>23</v>
      </c>
      <c r="F24" s="13">
        <v>23</v>
      </c>
      <c r="G24" s="13">
        <v>15</v>
      </c>
      <c r="H24" s="13">
        <v>14</v>
      </c>
      <c r="I24" s="13">
        <v>13</v>
      </c>
      <c r="J24" s="13">
        <v>12</v>
      </c>
      <c r="K24" s="13">
        <v>11</v>
      </c>
      <c r="L24" s="13">
        <v>9</v>
      </c>
      <c r="M24" s="13">
        <v>9</v>
      </c>
      <c r="N24" s="13">
        <v>10</v>
      </c>
      <c r="O24" s="13">
        <v>10</v>
      </c>
      <c r="P24" s="13">
        <v>9</v>
      </c>
      <c r="Q24" s="13">
        <v>10</v>
      </c>
      <c r="R24" s="13">
        <v>10</v>
      </c>
      <c r="S24" s="13">
        <v>10</v>
      </c>
      <c r="T24" s="13">
        <v>13</v>
      </c>
      <c r="U24" s="13">
        <v>14</v>
      </c>
      <c r="V24" s="13">
        <v>20</v>
      </c>
      <c r="W24" s="13">
        <v>23</v>
      </c>
      <c r="X24" s="13">
        <v>24</v>
      </c>
      <c r="Y24" s="13">
        <v>24</v>
      </c>
      <c r="Z24" s="14">
        <v>21</v>
      </c>
      <c r="AA24" s="14">
        <v>21</v>
      </c>
      <c r="AB24" s="14">
        <v>38</v>
      </c>
      <c r="AC24" s="14">
        <v>63</v>
      </c>
      <c r="AD24" s="14">
        <v>87</v>
      </c>
      <c r="AE24" s="14">
        <v>38</v>
      </c>
      <c r="AF24" s="14">
        <v>30</v>
      </c>
      <c r="AG24" s="14">
        <v>41</v>
      </c>
      <c r="AH24" s="14">
        <v>20</v>
      </c>
      <c r="AI24" s="14">
        <v>-13</v>
      </c>
      <c r="AJ24" s="14">
        <v>22</v>
      </c>
      <c r="AK24" s="14">
        <v>6</v>
      </c>
      <c r="AL24" s="14">
        <v>12</v>
      </c>
      <c r="AM24" s="14">
        <v>16</v>
      </c>
      <c r="AN24" s="14">
        <v>17</v>
      </c>
      <c r="AO24" s="14">
        <v>17</v>
      </c>
    </row>
    <row r="25" spans="1:41" s="17" customFormat="1" x14ac:dyDescent="0.3">
      <c r="A25" s="17" t="s">
        <v>22</v>
      </c>
      <c r="B25" s="18">
        <f>SUM(B20:B24)</f>
        <v>244</v>
      </c>
      <c r="C25" s="18">
        <f t="shared" ref="C25:AO25" si="4">SUM(C20:C24)</f>
        <v>268</v>
      </c>
      <c r="D25" s="18">
        <f t="shared" si="4"/>
        <v>299</v>
      </c>
      <c r="E25" s="18">
        <f t="shared" si="4"/>
        <v>311</v>
      </c>
      <c r="F25" s="18">
        <f t="shared" si="4"/>
        <v>334</v>
      </c>
      <c r="G25" s="18">
        <f t="shared" si="4"/>
        <v>404</v>
      </c>
      <c r="H25" s="18">
        <f t="shared" si="4"/>
        <v>362</v>
      </c>
      <c r="I25" s="18">
        <f t="shared" si="4"/>
        <v>350</v>
      </c>
      <c r="J25" s="18">
        <f t="shared" si="4"/>
        <v>391</v>
      </c>
      <c r="K25" s="18">
        <f t="shared" si="4"/>
        <v>422</v>
      </c>
      <c r="L25" s="18">
        <f t="shared" si="4"/>
        <v>511</v>
      </c>
      <c r="M25" s="18">
        <f t="shared" si="4"/>
        <v>516</v>
      </c>
      <c r="N25" s="18">
        <f t="shared" si="4"/>
        <v>516</v>
      </c>
      <c r="O25" s="18">
        <f t="shared" si="4"/>
        <v>564</v>
      </c>
      <c r="P25" s="18">
        <f t="shared" si="4"/>
        <v>593</v>
      </c>
      <c r="Q25" s="18">
        <f t="shared" si="4"/>
        <v>891</v>
      </c>
      <c r="R25" s="18">
        <f t="shared" si="4"/>
        <v>667</v>
      </c>
      <c r="S25" s="18">
        <f t="shared" si="4"/>
        <v>691</v>
      </c>
      <c r="T25" s="18">
        <f t="shared" si="4"/>
        <v>744</v>
      </c>
      <c r="U25" s="18">
        <f t="shared" si="4"/>
        <v>869</v>
      </c>
      <c r="V25" s="18">
        <f t="shared" si="4"/>
        <v>964</v>
      </c>
      <c r="W25" s="18">
        <f t="shared" si="4"/>
        <v>1009</v>
      </c>
      <c r="X25" s="18">
        <f t="shared" si="4"/>
        <v>1036</v>
      </c>
      <c r="Y25" s="18">
        <f t="shared" si="4"/>
        <v>897</v>
      </c>
      <c r="Z25" s="19">
        <f t="shared" si="4"/>
        <v>716</v>
      </c>
      <c r="AA25" s="19">
        <f t="shared" si="4"/>
        <v>887</v>
      </c>
      <c r="AB25" s="19">
        <f t="shared" si="4"/>
        <v>908</v>
      </c>
      <c r="AC25" s="19">
        <f t="shared" si="4"/>
        <v>959</v>
      </c>
      <c r="AD25" s="19">
        <f t="shared" si="4"/>
        <v>971</v>
      </c>
      <c r="AE25" s="19">
        <f t="shared" si="4"/>
        <v>951</v>
      </c>
      <c r="AF25" s="19">
        <f t="shared" si="4"/>
        <v>918</v>
      </c>
      <c r="AG25" s="19">
        <f t="shared" si="4"/>
        <v>995</v>
      </c>
      <c r="AH25" s="19">
        <f t="shared" si="4"/>
        <v>1036</v>
      </c>
      <c r="AI25" s="19">
        <f t="shared" si="4"/>
        <v>1057</v>
      </c>
      <c r="AJ25" s="19">
        <f t="shared" si="4"/>
        <v>1167</v>
      </c>
      <c r="AK25" s="19">
        <f t="shared" si="4"/>
        <v>1039</v>
      </c>
      <c r="AL25" s="19">
        <f t="shared" si="4"/>
        <v>1025</v>
      </c>
      <c r="AM25" s="19">
        <f t="shared" si="4"/>
        <v>1010</v>
      </c>
      <c r="AN25" s="19">
        <f t="shared" si="4"/>
        <v>1111</v>
      </c>
      <c r="AO25" s="19">
        <f t="shared" si="4"/>
        <v>1064</v>
      </c>
    </row>
    <row r="26" spans="1:4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s="1" customFormat="1" x14ac:dyDescent="0.3">
      <c r="A27" s="1" t="s">
        <v>23</v>
      </c>
      <c r="B27" s="20">
        <f>B17-B25</f>
        <v>-19</v>
      </c>
      <c r="C27" s="20">
        <f t="shared" ref="C27:AO27" si="5">C17-C25</f>
        <v>7</v>
      </c>
      <c r="D27" s="20">
        <f t="shared" si="5"/>
        <v>17</v>
      </c>
      <c r="E27" s="20">
        <f t="shared" si="5"/>
        <v>13</v>
      </c>
      <c r="F27" s="20">
        <f t="shared" si="5"/>
        <v>-3</v>
      </c>
      <c r="G27" s="20">
        <f t="shared" si="5"/>
        <v>-21</v>
      </c>
      <c r="H27" s="20">
        <f t="shared" si="5"/>
        <v>2</v>
      </c>
      <c r="I27" s="20">
        <f t="shared" si="5"/>
        <v>50</v>
      </c>
      <c r="J27" s="20">
        <f t="shared" si="5"/>
        <v>10</v>
      </c>
      <c r="K27" s="20">
        <f t="shared" si="5"/>
        <v>38</v>
      </c>
      <c r="L27" s="20">
        <f t="shared" si="5"/>
        <v>-38</v>
      </c>
      <c r="M27" s="20">
        <f t="shared" si="5"/>
        <v>5</v>
      </c>
      <c r="N27" s="20">
        <f t="shared" si="5"/>
        <v>169</v>
      </c>
      <c r="O27" s="20">
        <f t="shared" si="5"/>
        <v>23</v>
      </c>
      <c r="P27" s="20">
        <f t="shared" si="5"/>
        <v>-27</v>
      </c>
      <c r="Q27" s="20">
        <f t="shared" si="5"/>
        <v>-45</v>
      </c>
      <c r="R27" s="20">
        <f t="shared" si="5"/>
        <v>25</v>
      </c>
      <c r="S27" s="20">
        <f t="shared" si="5"/>
        <v>23</v>
      </c>
      <c r="T27" s="20">
        <f t="shared" si="5"/>
        <v>104</v>
      </c>
      <c r="U27" s="20">
        <f t="shared" si="5"/>
        <v>-9</v>
      </c>
      <c r="V27" s="20">
        <f t="shared" si="5"/>
        <v>-73</v>
      </c>
      <c r="W27" s="20">
        <f t="shared" si="5"/>
        <v>-36</v>
      </c>
      <c r="X27" s="20">
        <f t="shared" si="5"/>
        <v>-20</v>
      </c>
      <c r="Y27" s="20">
        <f t="shared" si="5"/>
        <v>25</v>
      </c>
      <c r="Z27" s="21">
        <f t="shared" si="5"/>
        <v>241</v>
      </c>
      <c r="AA27" s="21">
        <f t="shared" si="5"/>
        <v>88</v>
      </c>
      <c r="AB27" s="21">
        <f t="shared" si="5"/>
        <v>134</v>
      </c>
      <c r="AC27" s="21">
        <f t="shared" si="5"/>
        <v>13</v>
      </c>
      <c r="AD27" s="21">
        <f t="shared" si="5"/>
        <v>3</v>
      </c>
      <c r="AE27" s="21">
        <f t="shared" si="5"/>
        <v>-41</v>
      </c>
      <c r="AF27" s="21">
        <f t="shared" si="5"/>
        <v>117</v>
      </c>
      <c r="AG27" s="21">
        <f t="shared" si="5"/>
        <v>54</v>
      </c>
      <c r="AH27" s="21">
        <f t="shared" si="5"/>
        <v>34</v>
      </c>
      <c r="AI27" s="21">
        <f t="shared" si="5"/>
        <v>31</v>
      </c>
      <c r="AJ27" s="21">
        <f t="shared" si="5"/>
        <v>-66</v>
      </c>
      <c r="AK27" s="21">
        <f t="shared" si="5"/>
        <v>-89</v>
      </c>
      <c r="AL27" s="21">
        <f t="shared" si="5"/>
        <v>99</v>
      </c>
      <c r="AM27" s="22">
        <f t="shared" si="5"/>
        <v>17</v>
      </c>
      <c r="AN27" s="22">
        <f t="shared" si="5"/>
        <v>-125</v>
      </c>
      <c r="AO27" s="22">
        <f t="shared" si="5"/>
        <v>-65</v>
      </c>
    </row>
    <row r="28" spans="1:4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3">
      <c r="A29" s="23" t="s">
        <v>24</v>
      </c>
      <c r="B29" s="13" t="s">
        <v>25</v>
      </c>
    </row>
    <row r="30" spans="1:41" x14ac:dyDescent="0.3">
      <c r="A30" s="23" t="s">
        <v>26</v>
      </c>
      <c r="B30" s="3" t="s">
        <v>27</v>
      </c>
    </row>
    <row r="32" spans="1:41" x14ac:dyDescent="0.3"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</row>
    <row r="33" spans="7:41" x14ac:dyDescent="0.3"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AM33" s="14"/>
      <c r="AN33" s="14"/>
      <c r="AO33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504D4239D8048827346FA2F98A1B9" ma:contentTypeVersion="17" ma:contentTypeDescription="Create a new document." ma:contentTypeScope="" ma:versionID="15bedf5a465e299ad8903e65503c213d">
  <xsd:schema xmlns:xsd="http://www.w3.org/2001/XMLSchema" xmlns:xs="http://www.w3.org/2001/XMLSchema" xmlns:p="http://schemas.microsoft.com/office/2006/metadata/properties" xmlns:ns1="http://schemas.microsoft.com/sharepoint/v3" xmlns:ns2="7305c4d3-ed3f-4ac3-9d61-feeb97a078a6" xmlns:ns3="b1ce457f-c9df-4a00-8e78-0563a22119e9" targetNamespace="http://schemas.microsoft.com/office/2006/metadata/properties" ma:root="true" ma:fieldsID="8319b3e8ddb69ef40a5dd235e68bc242" ns1:_="" ns2:_="" ns3:_="">
    <xsd:import namespace="http://schemas.microsoft.com/sharepoint/v3"/>
    <xsd:import namespace="7305c4d3-ed3f-4ac3-9d61-feeb97a078a6"/>
    <xsd:import namespace="b1ce457f-c9df-4a00-8e78-0563a22119e9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5c4d3-ed3f-4ac3-9d61-feeb97a07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f579ce-fdda-4824-a47d-a5db31f0c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e457f-c9df-4a00-8e78-0563a22119e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0288a4e-ff7a-4172-902a-c858772561c1}" ma:internalName="TaxCatchAll" ma:showField="CatchAllData" ma:web="b1ce457f-c9df-4a00-8e78-0563a2211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1ce457f-c9df-4a00-8e78-0563a22119e9" xsi:nil="true"/>
    <lcf76f155ced4ddcb4097134ff3c332f xmlns="7305c4d3-ed3f-4ac3-9d61-feeb97a078a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678B2A-DD28-4E23-8FBC-39329866F91A}"/>
</file>

<file path=customXml/itemProps2.xml><?xml version="1.0" encoding="utf-8"?>
<ds:datastoreItem xmlns:ds="http://schemas.openxmlformats.org/officeDocument/2006/customXml" ds:itemID="{24B3A250-203E-4BD4-AD4B-3DEF87952D52}"/>
</file>

<file path=customXml/itemProps3.xml><?xml version="1.0" encoding="utf-8"?>
<ds:datastoreItem xmlns:ds="http://schemas.openxmlformats.org/officeDocument/2006/customXml" ds:itemID="{C7E5BDB0-65B1-433A-BC51-FD09CC7ED3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Rhodium supply &amp; demand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Aitken</dc:creator>
  <cp:lastModifiedBy>Brenda Aitken</cp:lastModifiedBy>
  <dcterms:created xsi:type="dcterms:W3CDTF">2024-05-09T09:24:40Z</dcterms:created>
  <dcterms:modified xsi:type="dcterms:W3CDTF">2024-05-09T09:25:55Z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511531-3b62-4ad0-a3e4-a04202c385ac_Enabled">
    <vt:lpwstr>true</vt:lpwstr>
  </property>
  <property fmtid="{D5CDD505-2E9C-101B-9397-08002B2CF9AE}" pid="3" name="MSIP_Label_4e511531-3b62-4ad0-a3e4-a04202c385ac_SetDate">
    <vt:lpwstr>2024-05-09T09:25:12Z</vt:lpwstr>
  </property>
  <property fmtid="{D5CDD505-2E9C-101B-9397-08002B2CF9AE}" pid="4" name="MSIP_Label_4e511531-3b62-4ad0-a3e4-a04202c385ac_Method">
    <vt:lpwstr>Standard</vt:lpwstr>
  </property>
  <property fmtid="{D5CDD505-2E9C-101B-9397-08002B2CF9AE}" pid="5" name="MSIP_Label_4e511531-3b62-4ad0-a3e4-a04202c385ac_Name">
    <vt:lpwstr>4e511531-3b62-4ad0-a3e4-a04202c385ac</vt:lpwstr>
  </property>
  <property fmtid="{D5CDD505-2E9C-101B-9397-08002B2CF9AE}" pid="6" name="MSIP_Label_4e511531-3b62-4ad0-a3e4-a04202c385ac_SiteId">
    <vt:lpwstr>cc7f83dd-bc5a-4682-9b3e-062a900202a2</vt:lpwstr>
  </property>
  <property fmtid="{D5CDD505-2E9C-101B-9397-08002B2CF9AE}" pid="7" name="MSIP_Label_4e511531-3b62-4ad0-a3e4-a04202c385ac_ActionId">
    <vt:lpwstr>c394b3be-0347-411f-8ec1-ab2f594b6aee</vt:lpwstr>
  </property>
  <property fmtid="{D5CDD505-2E9C-101B-9397-08002B2CF9AE}" pid="8" name="MSIP_Label_4e511531-3b62-4ad0-a3e4-a04202c385ac_ContentBits">
    <vt:lpwstr>0</vt:lpwstr>
  </property>
  <property fmtid="{D5CDD505-2E9C-101B-9397-08002B2CF9AE}" pid="9" name="ContentTypeId">
    <vt:lpwstr>0x010100C2D504D4239D8048827346FA2F98A1B9</vt:lpwstr>
  </property>
</Properties>
</file>