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yjm-my.sharepoint.com/personal/brenda_aitken_matthey_com/Documents/events/Platinum week/2026/market report/"/>
    </mc:Choice>
  </mc:AlternateContent>
  <xr:revisionPtr revIDLastSave="4" documentId="8_{765771B1-F8C9-4577-B153-1053A47609FA}" xr6:coauthVersionLast="47" xr6:coauthVersionMax="47" xr10:uidLastSave="{1C63816D-F583-4A9A-8DC9-8AEE25C40058}"/>
  <bookViews>
    <workbookView xWindow="57480" yWindow="-120" windowWidth="29040" windowHeight="15720" activeTab="1" xr2:uid="{00000000-000D-0000-FFFF-FFFF00000000}"/>
  </bookViews>
  <sheets>
    <sheet name="Explanatory notes" sheetId="8" r:id="rId1"/>
    <sheet name="Rhodium" sheetId="11" r:id="rId2"/>
  </sheets>
  <definedNames>
    <definedName name="Market_balance_components">'Explanatory notes'!$A$16</definedName>
    <definedName name="Regional_definitions">'Explanatory notes'!$A$9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25" i="11" l="1"/>
  <c r="AQ15" i="11"/>
  <c r="AQ17" i="11" s="1"/>
  <c r="AQ11" i="11"/>
  <c r="AP15" i="11"/>
  <c r="AP25" i="11"/>
  <c r="AP11" i="11"/>
  <c r="AO25" i="11"/>
  <c r="AO15" i="11"/>
  <c r="AO11" i="11"/>
  <c r="AQ27" i="11" l="1"/>
  <c r="AP17" i="11"/>
  <c r="AP27" i="11" s="1"/>
  <c r="AO17" i="11"/>
  <c r="AO27" i="11" s="1"/>
  <c r="AN11" i="11" l="1"/>
  <c r="AM11" i="11"/>
  <c r="AG15" i="11"/>
  <c r="Y15" i="11"/>
  <c r="R15" i="11"/>
  <c r="AN25" i="11"/>
  <c r="AN15" i="11"/>
  <c r="AM15" i="11"/>
  <c r="AL15" i="11"/>
  <c r="AK15" i="11"/>
  <c r="AJ15" i="11"/>
  <c r="AI15" i="11"/>
  <c r="AH15" i="11"/>
  <c r="AF15" i="11"/>
  <c r="AE15" i="11"/>
  <c r="AD15" i="11"/>
  <c r="AC15" i="11"/>
  <c r="AB15" i="11"/>
  <c r="AA15" i="11"/>
  <c r="Z15" i="11"/>
  <c r="X15" i="11"/>
  <c r="W15" i="11"/>
  <c r="V15" i="11"/>
  <c r="U15" i="11"/>
  <c r="T15" i="11"/>
  <c r="S15" i="11"/>
  <c r="Q15" i="11"/>
  <c r="P15" i="11"/>
  <c r="O15" i="11"/>
  <c r="N15" i="11"/>
  <c r="M15" i="11"/>
  <c r="L15" i="11"/>
  <c r="K15" i="11"/>
  <c r="J15" i="11"/>
  <c r="I15" i="11"/>
  <c r="H15" i="11"/>
  <c r="G15" i="11"/>
  <c r="F15" i="11"/>
  <c r="E15" i="11"/>
  <c r="D15" i="11"/>
  <c r="C15" i="11"/>
  <c r="B15" i="11"/>
  <c r="AM25" i="11"/>
  <c r="AL25" i="11"/>
  <c r="AK25" i="11"/>
  <c r="AJ25" i="11"/>
  <c r="AI25" i="11"/>
  <c r="AH25" i="11"/>
  <c r="AG25" i="11"/>
  <c r="AF25" i="11"/>
  <c r="AE25" i="11"/>
  <c r="AD25" i="11"/>
  <c r="AC25" i="11"/>
  <c r="AB25" i="11"/>
  <c r="AA25" i="11"/>
  <c r="Z25" i="11"/>
  <c r="Y25" i="11"/>
  <c r="X25" i="11"/>
  <c r="W25" i="11"/>
  <c r="V25" i="11"/>
  <c r="U25" i="11"/>
  <c r="T25" i="11"/>
  <c r="S25" i="11"/>
  <c r="R25" i="11"/>
  <c r="Q25" i="11"/>
  <c r="P25" i="11"/>
  <c r="O25" i="11"/>
  <c r="N25" i="11"/>
  <c r="M25" i="11"/>
  <c r="L25" i="11"/>
  <c r="K25" i="11"/>
  <c r="J25" i="11"/>
  <c r="I25" i="11"/>
  <c r="H25" i="11"/>
  <c r="G25" i="11"/>
  <c r="F25" i="11"/>
  <c r="E25" i="11"/>
  <c r="D25" i="11"/>
  <c r="C25" i="11"/>
  <c r="B25" i="11"/>
  <c r="AL11" i="11"/>
  <c r="AK11" i="11"/>
  <c r="AJ11" i="11"/>
  <c r="AI11" i="11"/>
  <c r="AH11" i="11"/>
  <c r="AG11" i="11"/>
  <c r="AF11" i="11"/>
  <c r="AE11" i="11"/>
  <c r="AD11" i="11"/>
  <c r="AC11" i="11"/>
  <c r="AB11" i="11"/>
  <c r="AA11" i="11"/>
  <c r="Z11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B11" i="11"/>
  <c r="AE4" i="11"/>
  <c r="AF4" i="11" s="1"/>
  <c r="AG4" i="11" s="1"/>
  <c r="AH4" i="11" s="1"/>
  <c r="AI4" i="11" s="1"/>
  <c r="O4" i="11"/>
  <c r="N4" i="11" s="1"/>
  <c r="M4" i="11" s="1"/>
  <c r="L4" i="11" s="1"/>
  <c r="K4" i="11" s="1"/>
  <c r="J4" i="11" s="1"/>
  <c r="I4" i="11" s="1"/>
  <c r="H4" i="11" s="1"/>
  <c r="G4" i="11" s="1"/>
  <c r="F4" i="11" s="1"/>
  <c r="E4" i="11" s="1"/>
  <c r="D4" i="11" s="1"/>
  <c r="C4" i="11" s="1"/>
  <c r="B4" i="11" s="1"/>
  <c r="T17" i="11" l="1"/>
  <c r="T27" i="11" s="1"/>
  <c r="L17" i="11"/>
  <c r="L27" i="11" s="1"/>
  <c r="AM17" i="11"/>
  <c r="AM27" i="11" s="1"/>
  <c r="AN17" i="11"/>
  <c r="AN27" i="11" s="1"/>
  <c r="AH17" i="11"/>
  <c r="AH27" i="11" s="1"/>
  <c r="Z17" i="11"/>
  <c r="Z27" i="11" s="1"/>
  <c r="R17" i="11"/>
  <c r="R27" i="11" s="1"/>
  <c r="D17" i="11"/>
  <c r="D27" i="11" s="1"/>
  <c r="H17" i="11"/>
  <c r="H27" i="11" s="1"/>
  <c r="P17" i="11"/>
  <c r="P27" i="11" s="1"/>
  <c r="X17" i="11"/>
  <c r="X27" i="11" s="1"/>
  <c r="J17" i="11"/>
  <c r="J27" i="11" s="1"/>
  <c r="AF17" i="11"/>
  <c r="AF27" i="11" s="1"/>
  <c r="G17" i="11"/>
  <c r="G27" i="11" s="1"/>
  <c r="I17" i="11"/>
  <c r="I27" i="11" s="1"/>
  <c r="Q17" i="11"/>
  <c r="Q27" i="11" s="1"/>
  <c r="Y17" i="11"/>
  <c r="Y27" i="11" s="1"/>
  <c r="AG17" i="11"/>
  <c r="AG27" i="11" s="1"/>
  <c r="B17" i="11"/>
  <c r="B27" i="11" s="1"/>
  <c r="C17" i="11"/>
  <c r="C27" i="11" s="1"/>
  <c r="K17" i="11"/>
  <c r="K27" i="11" s="1"/>
  <c r="S17" i="11"/>
  <c r="S27" i="11" s="1"/>
  <c r="AA17" i="11"/>
  <c r="AA27" i="11" s="1"/>
  <c r="AI17" i="11"/>
  <c r="AI27" i="11" s="1"/>
  <c r="W17" i="11"/>
  <c r="W27" i="11" s="1"/>
  <c r="AB17" i="11"/>
  <c r="AB27" i="11" s="1"/>
  <c r="AJ17" i="11"/>
  <c r="AJ27" i="11" s="1"/>
  <c r="O17" i="11"/>
  <c r="O27" i="11" s="1"/>
  <c r="E17" i="11"/>
  <c r="E27" i="11" s="1"/>
  <c r="M17" i="11"/>
  <c r="M27" i="11" s="1"/>
  <c r="U17" i="11"/>
  <c r="U27" i="11" s="1"/>
  <c r="AC17" i="11"/>
  <c r="AC27" i="11" s="1"/>
  <c r="AK17" i="11"/>
  <c r="AK27" i="11" s="1"/>
  <c r="AE17" i="11"/>
  <c r="AE27" i="11" s="1"/>
  <c r="F17" i="11"/>
  <c r="F27" i="11" s="1"/>
  <c r="N17" i="11"/>
  <c r="N27" i="11" s="1"/>
  <c r="V17" i="11"/>
  <c r="V27" i="11" s="1"/>
  <c r="AD17" i="11"/>
  <c r="AD27" i="11" s="1"/>
  <c r="AL17" i="11"/>
  <c r="AL27" i="11" s="1"/>
</calcChain>
</file>

<file path=xl/sharedStrings.xml><?xml version="1.0" encoding="utf-8"?>
<sst xmlns="http://schemas.openxmlformats.org/spreadsheetml/2006/main" count="79" uniqueCount="73">
  <si>
    <t>EXPLANATORY NOTES</t>
  </si>
  <si>
    <t>All data from Johnson Matthey's 'Platinum' report series and 'PGM market report' series.</t>
  </si>
  <si>
    <t>Current and past editions of the PGM market report are available from:</t>
  </si>
  <si>
    <t>Johnson Matthey PGM market report</t>
  </si>
  <si>
    <t>Please see page 32 of the May 2023 PGM Market Report for additional information on 'Understanding PGM demand, supply, recycling and availability'</t>
  </si>
  <si>
    <t>Regional definitions</t>
  </si>
  <si>
    <t xml:space="preserve">Europe </t>
  </si>
  <si>
    <t>EU+ (includes UK and Turkey but excludes Russia)</t>
  </si>
  <si>
    <t>Japan</t>
  </si>
  <si>
    <t xml:space="preserve"> Japan only</t>
  </si>
  <si>
    <t xml:space="preserve">North America </t>
  </si>
  <si>
    <t>USA and Canada (excludes Mexico)</t>
  </si>
  <si>
    <t xml:space="preserve">China </t>
  </si>
  <si>
    <t>China only</t>
  </si>
  <si>
    <t xml:space="preserve">RoW </t>
  </si>
  <si>
    <t>Rest of World: all countries not captured in the above</t>
  </si>
  <si>
    <t>Market balance components</t>
  </si>
  <si>
    <t>Primary supply</t>
  </si>
  <si>
    <t>Supply figures represent sales of primary PGM by producers and are allocated to the</t>
  </si>
  <si>
    <t>region where mining took place, rather than the region of subsequent processing.</t>
  </si>
  <si>
    <t>Secondary supply</t>
  </si>
  <si>
    <t>Secondary supply is the quantity of metal recovered from open-loop recycling</t>
  </si>
  <si>
    <t>(i.e. where the original purchaser does not retain ownership of the PGM).</t>
  </si>
  <si>
    <t>Outside the automotive, jewellery and electronics markets, open-loop recycling is negligible.</t>
  </si>
  <si>
    <r>
      <rPr>
        <b/>
        <sz val="9"/>
        <color theme="1"/>
        <rFont val="Calibri"/>
        <family val="2"/>
        <scheme val="minor"/>
      </rPr>
      <t xml:space="preserve">Automotive recycling </t>
    </r>
    <r>
      <rPr>
        <sz val="9"/>
        <color theme="1"/>
        <rFont val="Calibri"/>
        <family val="2"/>
        <scheme val="minor"/>
      </rPr>
      <t>represents the weight of metal recovered from end-of-life</t>
    </r>
  </si>
  <si>
    <t xml:space="preserve">vehicles and aftermarket scrap. It does not include warranty or production scrap. </t>
  </si>
  <si>
    <t>Demand</t>
  </si>
  <si>
    <t>Demand figures for any given application represent the sum of industry demand</t>
  </si>
  <si>
    <t>for new metal in that application, net of any closed-loop recycling (i.e. where industry</t>
  </si>
  <si>
    <t>participants retain ownership of the metal: an example would be recycling of</t>
  </si>
  <si>
    <t>spent chemical catalysts where the metal is retained to be used on fresh</t>
  </si>
  <si>
    <t>catalyst that replaces the spent charge).</t>
  </si>
  <si>
    <r>
      <rPr>
        <b/>
        <sz val="9"/>
        <color theme="1"/>
        <rFont val="Calibri"/>
        <family val="2"/>
        <scheme val="minor"/>
      </rPr>
      <t xml:space="preserve">Automotive demand </t>
    </r>
    <r>
      <rPr>
        <sz val="9"/>
        <color theme="1"/>
        <rFont val="Calibri"/>
        <family val="2"/>
        <scheme val="minor"/>
      </rPr>
      <t>is allocated to the region where the vehicle is manufactured and</t>
    </r>
  </si>
  <si>
    <t>is accounted for at the time of vehicle production. It includes emissions catalysts on</t>
  </si>
  <si>
    <t>vehicles, motorcycles and three-wheelers, as well as fuel cell vehicles. Non-road</t>
  </si>
  <si>
    <t>mobile machinery is counted as industrial demand, in the pollution control category.</t>
  </si>
  <si>
    <r>
      <rPr>
        <b/>
        <sz val="9"/>
        <color theme="1"/>
        <rFont val="Calibri"/>
        <family val="2"/>
        <scheme val="minor"/>
      </rPr>
      <t xml:space="preserve">Jewellery demand </t>
    </r>
    <r>
      <rPr>
        <sz val="9"/>
        <color theme="1"/>
        <rFont val="Calibri"/>
        <family val="2"/>
        <scheme val="minor"/>
      </rPr>
      <t>is allocated to the region where the finished jewellery is</t>
    </r>
  </si>
  <si>
    <t>manufactured, not sold.</t>
  </si>
  <si>
    <t xml:space="preserve">Movements in stocks </t>
  </si>
  <si>
    <t>This figure gives the overall market balance in any one year and reflects the extent of</t>
  </si>
  <si>
    <t>stocks that must be mobilised to balance the market in that year. It is thus a proxy for</t>
  </si>
  <si>
    <t>changes in stocks held by fabricators, dealers, banks and depositories, but excludes</t>
  </si>
  <si>
    <t>stocks held by primary and secondary refiners and final consumers. A positive figure</t>
  </si>
  <si>
    <t>(market surplus) thus reflects an increase in global market stocks. A negative value</t>
  </si>
  <si>
    <t>(market deficit) indicates a decrease in global market stocks.</t>
  </si>
  <si>
    <t>'Platinum' book series</t>
  </si>
  <si>
    <t xml:space="preserve">PGM market report series </t>
  </si>
  <si>
    <t>'000 oz</t>
  </si>
  <si>
    <t>South Africa</t>
  </si>
  <si>
    <t>Russia</t>
  </si>
  <si>
    <t>North America</t>
  </si>
  <si>
    <t>Zimbabwe</t>
  </si>
  <si>
    <t>Others</t>
  </si>
  <si>
    <t>Automotive</t>
  </si>
  <si>
    <t>Total secondary supply</t>
  </si>
  <si>
    <t>Total combined supply</t>
  </si>
  <si>
    <t>Chemical</t>
  </si>
  <si>
    <t>Glass</t>
  </si>
  <si>
    <t>Total Demand</t>
  </si>
  <si>
    <t>(1)</t>
  </si>
  <si>
    <t>(2)</t>
  </si>
  <si>
    <t>Supply</t>
  </si>
  <si>
    <t>Total Supply</t>
  </si>
  <si>
    <t>Demand by Application</t>
  </si>
  <si>
    <t>Rhodium Supply and Demand</t>
  </si>
  <si>
    <t>Auto (1)</t>
  </si>
  <si>
    <t>Electrical &amp; Electronics</t>
  </si>
  <si>
    <t>Other (2)</t>
  </si>
  <si>
    <t>Movements in Stocks</t>
  </si>
  <si>
    <t>From 2013, Auto includes demand for rhodium in road vehicles only. Before 2013, Auto comprises demand for autocatalysts used on road vehicles and non-road mobile machinery.</t>
  </si>
  <si>
    <t>From 2013, Other includes demand for rhodium in autocatalysts used on non-road mobile machinery</t>
  </si>
  <si>
    <t>When using this data, please credit Johnson Matthey plc and 'PGM Market report May 2026'</t>
  </si>
  <si>
    <t>When using this data, please credit Johnson Matthey plc and 'PGM Market report May 2026'.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</si>
</sst>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1">
    <xf numFmtId="0" fontId="0" fillId="0" borderId="0" xfId="0"/>
    <xf numFmtId="0" fontId="4" fillId="0" borderId="0" xfId="0" applyFont="1"/>
    <xf numFmtId="0" fontId="5" fillId="3" borderId="0" xfId="0" applyFont="1" applyFill="1"/>
    <xf numFmtId="0" fontId="5" fillId="2" borderId="0" xfId="0" applyFont="1" applyFill="1"/>
    <xf numFmtId="0" fontId="5" fillId="0" borderId="0" xfId="0" applyFont="1"/>
    <xf numFmtId="0" fontId="6" fillId="3" borderId="0" xfId="0" quotePrefix="1" applyFont="1" applyFill="1"/>
    <xf numFmtId="0" fontId="6" fillId="3" borderId="0" xfId="0" applyFont="1" applyFill="1"/>
    <xf numFmtId="17" fontId="6" fillId="2" borderId="0" xfId="0" applyNumberFormat="1" applyFont="1" applyFill="1"/>
    <xf numFmtId="0" fontId="6" fillId="2" borderId="0" xfId="0" applyFont="1" applyFill="1"/>
    <xf numFmtId="0" fontId="4" fillId="0" borderId="1" xfId="0" applyFont="1" applyBorder="1"/>
    <xf numFmtId="164" fontId="4" fillId="3" borderId="1" xfId="0" applyNumberFormat="1" applyFont="1" applyFill="1" applyBorder="1"/>
    <xf numFmtId="164" fontId="4" fillId="2" borderId="1" xfId="0" applyNumberFormat="1" applyFont="1" applyFill="1" applyBorder="1"/>
    <xf numFmtId="164" fontId="4" fillId="3" borderId="0" xfId="0" applyNumberFormat="1" applyFont="1" applyFill="1"/>
    <xf numFmtId="164" fontId="4" fillId="2" borderId="0" xfId="0" applyNumberFormat="1" applyFont="1" applyFill="1"/>
    <xf numFmtId="0" fontId="7" fillId="0" borderId="0" xfId="0" applyFont="1"/>
    <xf numFmtId="0" fontId="4" fillId="0" borderId="2" xfId="0" applyFont="1" applyBorder="1"/>
    <xf numFmtId="0" fontId="4" fillId="3" borderId="2" xfId="0" applyFont="1" applyFill="1" applyBorder="1"/>
    <xf numFmtId="0" fontId="4" fillId="2" borderId="2" xfId="0" applyFont="1" applyFill="1" applyBorder="1"/>
    <xf numFmtId="164" fontId="4" fillId="2" borderId="0" xfId="0" applyNumberFormat="1" applyFont="1" applyFill="1" applyAlignment="1">
      <alignment horizontal="right"/>
    </xf>
    <xf numFmtId="0" fontId="6" fillId="4" borderId="0" xfId="0" applyFont="1" applyFill="1"/>
    <xf numFmtId="0" fontId="9" fillId="0" borderId="0" xfId="2" applyFont="1"/>
    <xf numFmtId="0" fontId="2" fillId="0" borderId="0" xfId="0" applyFont="1"/>
    <xf numFmtId="0" fontId="2" fillId="4" borderId="0" xfId="0" applyFont="1" applyFill="1"/>
    <xf numFmtId="0" fontId="2" fillId="3" borderId="0" xfId="0" applyFont="1" applyFill="1"/>
    <xf numFmtId="0" fontId="2" fillId="2" borderId="0" xfId="0" applyFont="1" applyFill="1"/>
    <xf numFmtId="164" fontId="2" fillId="3" borderId="0" xfId="0" applyNumberFormat="1" applyFont="1" applyFill="1"/>
    <xf numFmtId="164" fontId="2" fillId="2" borderId="0" xfId="0" applyNumberFormat="1" applyFont="1" applyFill="1"/>
    <xf numFmtId="164" fontId="2" fillId="3" borderId="0" xfId="0" applyNumberFormat="1" applyFont="1" applyFill="1" applyAlignment="1">
      <alignment horizontal="right"/>
    </xf>
    <xf numFmtId="9" fontId="2" fillId="2" borderId="0" xfId="1" applyFont="1" applyFill="1"/>
    <xf numFmtId="164" fontId="2" fillId="2" borderId="0" xfId="0" applyNumberFormat="1" applyFont="1" applyFill="1" applyAlignment="1">
      <alignment horizontal="right"/>
    </xf>
    <xf numFmtId="0" fontId="2" fillId="0" borderId="0" xfId="0" quotePrefix="1" applyFont="1" applyAlignment="1">
      <alignment horizontal="right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tthey.com/en/products-and-markets/pgms-and-circularity/pgm-markets/pgm-market-report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EAD11-5A94-4115-8B61-DE1158C9EA8E}">
  <dimension ref="A1:E48"/>
  <sheetViews>
    <sheetView workbookViewId="0">
      <selection activeCell="A2" sqref="A2"/>
    </sheetView>
  </sheetViews>
  <sheetFormatPr defaultColWidth="8.7265625" defaultRowHeight="12" x14ac:dyDescent="0.3"/>
  <cols>
    <col min="1" max="1" width="26.1796875" style="4" customWidth="1"/>
    <col min="2" max="16384" width="8.7265625" style="4"/>
  </cols>
  <sheetData>
    <row r="1" spans="1:5" x14ac:dyDescent="0.3">
      <c r="A1" s="1" t="s">
        <v>0</v>
      </c>
      <c r="B1" s="21"/>
      <c r="C1" s="21"/>
      <c r="D1" s="21"/>
      <c r="E1" s="21"/>
    </row>
    <row r="2" spans="1:5" x14ac:dyDescent="0.3">
      <c r="A2" s="1" t="s">
        <v>1</v>
      </c>
      <c r="B2" s="21"/>
      <c r="C2" s="21"/>
      <c r="D2" s="21"/>
      <c r="E2" s="21"/>
    </row>
    <row r="3" spans="1:5" x14ac:dyDescent="0.3">
      <c r="A3" s="1" t="s">
        <v>2</v>
      </c>
      <c r="B3" s="21"/>
      <c r="C3" s="21"/>
      <c r="D3" s="21"/>
      <c r="E3" s="20" t="s">
        <v>3</v>
      </c>
    </row>
    <row r="5" spans="1:5" x14ac:dyDescent="0.3">
      <c r="A5" s="14" t="s">
        <v>4</v>
      </c>
      <c r="B5" s="21"/>
      <c r="C5" s="21"/>
      <c r="D5" s="21"/>
      <c r="E5" s="21"/>
    </row>
    <row r="7" spans="1:5" x14ac:dyDescent="0.3">
      <c r="A7" s="19" t="s">
        <v>71</v>
      </c>
      <c r="B7" s="22"/>
      <c r="C7" s="22"/>
      <c r="D7" s="22"/>
      <c r="E7" s="22"/>
    </row>
    <row r="9" spans="1:5" x14ac:dyDescent="0.3">
      <c r="A9" s="1" t="s">
        <v>5</v>
      </c>
      <c r="B9" s="21"/>
      <c r="C9" s="21"/>
      <c r="D9" s="21"/>
      <c r="E9" s="21"/>
    </row>
    <row r="10" spans="1:5" x14ac:dyDescent="0.3">
      <c r="A10" s="21" t="s">
        <v>6</v>
      </c>
      <c r="B10" s="21" t="s">
        <v>7</v>
      </c>
      <c r="C10" s="21"/>
      <c r="D10" s="21"/>
      <c r="E10" s="21"/>
    </row>
    <row r="11" spans="1:5" x14ac:dyDescent="0.3">
      <c r="A11" s="21" t="s">
        <v>8</v>
      </c>
      <c r="B11" s="21" t="s">
        <v>9</v>
      </c>
      <c r="C11" s="21"/>
      <c r="D11" s="21"/>
      <c r="E11" s="21"/>
    </row>
    <row r="12" spans="1:5" x14ac:dyDescent="0.3">
      <c r="A12" s="21" t="s">
        <v>10</v>
      </c>
      <c r="B12" s="21" t="s">
        <v>11</v>
      </c>
      <c r="C12" s="21"/>
      <c r="D12" s="21"/>
      <c r="E12" s="21"/>
    </row>
    <row r="13" spans="1:5" x14ac:dyDescent="0.3">
      <c r="A13" s="21" t="s">
        <v>12</v>
      </c>
      <c r="B13" s="21" t="s">
        <v>13</v>
      </c>
      <c r="C13" s="21"/>
      <c r="D13" s="21"/>
      <c r="E13" s="21"/>
    </row>
    <row r="14" spans="1:5" x14ac:dyDescent="0.3">
      <c r="A14" s="21" t="s">
        <v>14</v>
      </c>
      <c r="B14" s="21" t="s">
        <v>15</v>
      </c>
      <c r="C14" s="21"/>
      <c r="D14" s="21"/>
      <c r="E14" s="21"/>
    </row>
    <row r="16" spans="1:5" x14ac:dyDescent="0.3">
      <c r="A16" s="1" t="s">
        <v>16</v>
      </c>
      <c r="B16" s="21"/>
      <c r="C16" s="21"/>
      <c r="D16" s="21"/>
      <c r="E16" s="21"/>
    </row>
    <row r="17" spans="1:2" x14ac:dyDescent="0.3">
      <c r="A17" s="1" t="s">
        <v>17</v>
      </c>
      <c r="B17" s="21" t="s">
        <v>18</v>
      </c>
    </row>
    <row r="18" spans="1:2" x14ac:dyDescent="0.3">
      <c r="A18" s="21"/>
      <c r="B18" s="21" t="s">
        <v>19</v>
      </c>
    </row>
    <row r="20" spans="1:2" x14ac:dyDescent="0.3">
      <c r="A20" s="1" t="s">
        <v>20</v>
      </c>
      <c r="B20" s="21" t="s">
        <v>21</v>
      </c>
    </row>
    <row r="21" spans="1:2" x14ac:dyDescent="0.3">
      <c r="A21" s="21"/>
      <c r="B21" s="21" t="s">
        <v>22</v>
      </c>
    </row>
    <row r="22" spans="1:2" x14ac:dyDescent="0.3">
      <c r="A22" s="21"/>
      <c r="B22" s="21" t="s">
        <v>23</v>
      </c>
    </row>
    <row r="24" spans="1:2" x14ac:dyDescent="0.3">
      <c r="A24" s="21"/>
      <c r="B24" s="21" t="s">
        <v>24</v>
      </c>
    </row>
    <row r="25" spans="1:2" x14ac:dyDescent="0.3">
      <c r="A25" s="21"/>
      <c r="B25" s="21" t="s">
        <v>25</v>
      </c>
    </row>
    <row r="27" spans="1:2" x14ac:dyDescent="0.3">
      <c r="A27" s="1" t="s">
        <v>26</v>
      </c>
      <c r="B27" s="21" t="s">
        <v>27</v>
      </c>
    </row>
    <row r="28" spans="1:2" x14ac:dyDescent="0.3">
      <c r="A28" s="21"/>
      <c r="B28" s="21" t="s">
        <v>28</v>
      </c>
    </row>
    <row r="29" spans="1:2" x14ac:dyDescent="0.3">
      <c r="A29" s="21"/>
      <c r="B29" s="21" t="s">
        <v>29</v>
      </c>
    </row>
    <row r="30" spans="1:2" x14ac:dyDescent="0.3">
      <c r="A30" s="21"/>
      <c r="B30" s="21" t="s">
        <v>30</v>
      </c>
    </row>
    <row r="31" spans="1:2" x14ac:dyDescent="0.3">
      <c r="A31" s="21"/>
      <c r="B31" s="21" t="s">
        <v>31</v>
      </c>
    </row>
    <row r="33" spans="1:2" x14ac:dyDescent="0.3">
      <c r="A33" s="21"/>
      <c r="B33" s="21" t="s">
        <v>32</v>
      </c>
    </row>
    <row r="34" spans="1:2" x14ac:dyDescent="0.3">
      <c r="A34" s="21"/>
      <c r="B34" s="21" t="s">
        <v>33</v>
      </c>
    </row>
    <row r="35" spans="1:2" x14ac:dyDescent="0.3">
      <c r="A35" s="21"/>
      <c r="B35" s="21" t="s">
        <v>34</v>
      </c>
    </row>
    <row r="36" spans="1:2" x14ac:dyDescent="0.3">
      <c r="A36" s="21"/>
      <c r="B36" s="21" t="s">
        <v>35</v>
      </c>
    </row>
    <row r="38" spans="1:2" x14ac:dyDescent="0.3">
      <c r="A38" s="21"/>
      <c r="B38" s="21" t="s">
        <v>36</v>
      </c>
    </row>
    <row r="39" spans="1:2" x14ac:dyDescent="0.3">
      <c r="A39" s="21"/>
      <c r="B39" s="21" t="s">
        <v>37</v>
      </c>
    </row>
    <row r="41" spans="1:2" x14ac:dyDescent="0.3">
      <c r="A41" s="1" t="s">
        <v>38</v>
      </c>
      <c r="B41" s="21" t="s">
        <v>39</v>
      </c>
    </row>
    <row r="42" spans="1:2" x14ac:dyDescent="0.3">
      <c r="A42" s="21"/>
      <c r="B42" s="21" t="s">
        <v>40</v>
      </c>
    </row>
    <row r="43" spans="1:2" x14ac:dyDescent="0.3">
      <c r="A43" s="21"/>
      <c r="B43" s="21" t="s">
        <v>41</v>
      </c>
    </row>
    <row r="44" spans="1:2" x14ac:dyDescent="0.3">
      <c r="A44" s="21"/>
      <c r="B44" s="21" t="s">
        <v>42</v>
      </c>
    </row>
    <row r="45" spans="1:2" x14ac:dyDescent="0.3">
      <c r="A45" s="21"/>
      <c r="B45" s="21" t="s">
        <v>43</v>
      </c>
    </row>
    <row r="46" spans="1:2" x14ac:dyDescent="0.3">
      <c r="A46" s="21"/>
      <c r="B46" s="21" t="s">
        <v>44</v>
      </c>
    </row>
    <row r="48" spans="1:2" x14ac:dyDescent="0.3">
      <c r="A48" s="1"/>
      <c r="B48" s="21"/>
    </row>
  </sheetData>
  <hyperlinks>
    <hyperlink ref="E3" r:id="rId1" xr:uid="{E0DB601D-C666-4543-BD30-48D836C9D70E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D520A-F8AF-45AB-9231-0FE9E7E00571}">
  <dimension ref="A1:AQ33"/>
  <sheetViews>
    <sheetView tabSelected="1" zoomScale="82" zoomScaleNormal="82" workbookViewId="0">
      <pane xSplit="1" ySplit="4" topLeftCell="AF13" activePane="bottomRight" state="frozen"/>
      <selection pane="topRight" activeCell="B1" sqref="B1"/>
      <selection pane="bottomLeft" activeCell="A4" sqref="A4"/>
      <selection pane="bottomRight" activeCell="AX38" sqref="AX38"/>
    </sheetView>
  </sheetViews>
  <sheetFormatPr defaultColWidth="8.7265625" defaultRowHeight="12" x14ac:dyDescent="0.3"/>
  <cols>
    <col min="1" max="1" width="29.54296875" style="4" customWidth="1"/>
    <col min="2" max="25" width="8.81640625" style="2"/>
    <col min="26" max="40" width="8.81640625" style="3"/>
    <col min="41" max="43" width="8.7265625" style="3"/>
    <col min="44" max="16384" width="8.7265625" style="4"/>
  </cols>
  <sheetData>
    <row r="1" spans="1:43" x14ac:dyDescent="0.3">
      <c r="A1" s="1" t="s">
        <v>64</v>
      </c>
      <c r="B1" s="6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6"/>
      <c r="R1" s="23"/>
      <c r="S1" s="23"/>
      <c r="T1" s="23"/>
      <c r="U1" s="6"/>
      <c r="V1" s="6"/>
      <c r="W1" s="23"/>
      <c r="X1" s="23"/>
      <c r="Y1" s="23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</row>
    <row r="2" spans="1:43" x14ac:dyDescent="0.3">
      <c r="A2" s="19" t="s">
        <v>72</v>
      </c>
      <c r="B2" s="19"/>
      <c r="C2" s="19"/>
      <c r="D2" s="19"/>
      <c r="E2" s="19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6"/>
      <c r="R2" s="23"/>
      <c r="S2" s="23"/>
      <c r="T2" s="23"/>
      <c r="U2" s="6"/>
      <c r="V2" s="6"/>
      <c r="W2" s="23"/>
      <c r="X2" s="23"/>
      <c r="Y2" s="23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</row>
    <row r="3" spans="1:43" x14ac:dyDescent="0.3">
      <c r="A3" s="21"/>
      <c r="B3" s="5" t="s">
        <v>45</v>
      </c>
      <c r="C3" s="23"/>
      <c r="D3" s="23"/>
      <c r="E3" s="23"/>
      <c r="F3" s="23"/>
      <c r="G3" s="23"/>
      <c r="H3" s="23"/>
      <c r="I3" s="5" t="s">
        <v>45</v>
      </c>
      <c r="J3" s="6"/>
      <c r="K3" s="23"/>
      <c r="L3" s="23"/>
      <c r="M3" s="23"/>
      <c r="N3" s="23"/>
      <c r="O3" s="23"/>
      <c r="P3" s="5" t="s">
        <v>45</v>
      </c>
      <c r="Q3" s="6"/>
      <c r="R3" s="23"/>
      <c r="S3" s="23"/>
      <c r="T3" s="23"/>
      <c r="U3" s="6"/>
      <c r="V3" s="6"/>
      <c r="W3" s="5" t="s">
        <v>45</v>
      </c>
      <c r="X3" s="6"/>
      <c r="Y3" s="23"/>
      <c r="Z3" s="7" t="s">
        <v>46</v>
      </c>
      <c r="AA3" s="8"/>
      <c r="AB3" s="8"/>
      <c r="AC3" s="8"/>
      <c r="AD3" s="8"/>
      <c r="AE3" s="7"/>
      <c r="AF3" s="7" t="s">
        <v>46</v>
      </c>
      <c r="AG3" s="7"/>
      <c r="AH3" s="24"/>
      <c r="AI3" s="24"/>
      <c r="AJ3" s="24"/>
      <c r="AK3" s="24"/>
      <c r="AL3" s="24"/>
      <c r="AM3" s="7" t="s">
        <v>46</v>
      </c>
      <c r="AN3" s="24"/>
      <c r="AO3" s="24"/>
      <c r="AP3" s="24"/>
      <c r="AQ3" s="24"/>
    </row>
    <row r="4" spans="1:43" s="15" customFormat="1" x14ac:dyDescent="0.3">
      <c r="A4" s="15" t="s">
        <v>47</v>
      </c>
      <c r="B4" s="16">
        <f t="shared" ref="B4:M4" si="0">C4-1</f>
        <v>1985</v>
      </c>
      <c r="C4" s="16">
        <f t="shared" si="0"/>
        <v>1986</v>
      </c>
      <c r="D4" s="16">
        <f t="shared" si="0"/>
        <v>1987</v>
      </c>
      <c r="E4" s="16">
        <f t="shared" si="0"/>
        <v>1988</v>
      </c>
      <c r="F4" s="16">
        <f t="shared" si="0"/>
        <v>1989</v>
      </c>
      <c r="G4" s="16">
        <f t="shared" si="0"/>
        <v>1990</v>
      </c>
      <c r="H4" s="16">
        <f t="shared" si="0"/>
        <v>1991</v>
      </c>
      <c r="I4" s="16">
        <f t="shared" si="0"/>
        <v>1992</v>
      </c>
      <c r="J4" s="16">
        <f t="shared" si="0"/>
        <v>1993</v>
      </c>
      <c r="K4" s="16">
        <f t="shared" si="0"/>
        <v>1994</v>
      </c>
      <c r="L4" s="16">
        <f t="shared" si="0"/>
        <v>1995</v>
      </c>
      <c r="M4" s="16">
        <f t="shared" si="0"/>
        <v>1996</v>
      </c>
      <c r="N4" s="16">
        <f>O4-1</f>
        <v>1997</v>
      </c>
      <c r="O4" s="16">
        <f>P4-1</f>
        <v>1998</v>
      </c>
      <c r="P4" s="16">
        <v>1999</v>
      </c>
      <c r="Q4" s="16">
        <v>2000</v>
      </c>
      <c r="R4" s="16">
        <v>2001</v>
      </c>
      <c r="S4" s="16">
        <v>2002</v>
      </c>
      <c r="T4" s="16">
        <v>2003</v>
      </c>
      <c r="U4" s="16">
        <v>2004</v>
      </c>
      <c r="V4" s="16">
        <v>2005</v>
      </c>
      <c r="W4" s="16">
        <v>2006</v>
      </c>
      <c r="X4" s="16">
        <v>2007</v>
      </c>
      <c r="Y4" s="16">
        <v>2008</v>
      </c>
      <c r="Z4" s="17">
        <v>2009</v>
      </c>
      <c r="AA4" s="17">
        <v>2010</v>
      </c>
      <c r="AB4" s="17">
        <v>2011</v>
      </c>
      <c r="AC4" s="17">
        <v>2012</v>
      </c>
      <c r="AD4" s="17">
        <v>2013</v>
      </c>
      <c r="AE4" s="17">
        <f>AD4+1</f>
        <v>2014</v>
      </c>
      <c r="AF4" s="17">
        <f>AE4+1</f>
        <v>2015</v>
      </c>
      <c r="AG4" s="17">
        <f>AF4+1</f>
        <v>2016</v>
      </c>
      <c r="AH4" s="17">
        <f>AG4+1</f>
        <v>2017</v>
      </c>
      <c r="AI4" s="17">
        <f>AH4+1</f>
        <v>2018</v>
      </c>
      <c r="AJ4" s="17">
        <v>2019</v>
      </c>
      <c r="AK4" s="17">
        <v>2020</v>
      </c>
      <c r="AL4" s="17">
        <v>2021</v>
      </c>
      <c r="AM4" s="17">
        <v>2022</v>
      </c>
      <c r="AN4" s="17">
        <v>2023</v>
      </c>
      <c r="AO4" s="17">
        <v>2024</v>
      </c>
      <c r="AP4" s="17">
        <v>2025</v>
      </c>
      <c r="AQ4" s="17">
        <v>2026</v>
      </c>
    </row>
    <row r="5" spans="1:43" x14ac:dyDescent="0.3">
      <c r="A5" s="1" t="s">
        <v>61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</row>
    <row r="6" spans="1:43" x14ac:dyDescent="0.3">
      <c r="A6" s="21" t="s">
        <v>48</v>
      </c>
      <c r="B6" s="25">
        <v>165</v>
      </c>
      <c r="C6" s="25">
        <v>175</v>
      </c>
      <c r="D6" s="25">
        <v>195</v>
      </c>
      <c r="E6" s="25">
        <v>197</v>
      </c>
      <c r="F6" s="25">
        <v>179</v>
      </c>
      <c r="G6" s="25">
        <v>198</v>
      </c>
      <c r="H6" s="25">
        <v>220</v>
      </c>
      <c r="I6" s="25">
        <v>278</v>
      </c>
      <c r="J6" s="25">
        <v>278</v>
      </c>
      <c r="K6" s="25">
        <v>330</v>
      </c>
      <c r="L6" s="25">
        <v>342</v>
      </c>
      <c r="M6" s="25">
        <v>359</v>
      </c>
      <c r="N6" s="25">
        <v>377</v>
      </c>
      <c r="O6" s="25">
        <v>400</v>
      </c>
      <c r="P6" s="25">
        <v>410</v>
      </c>
      <c r="Q6" s="25">
        <v>457</v>
      </c>
      <c r="R6" s="25">
        <v>452</v>
      </c>
      <c r="S6" s="25">
        <v>490</v>
      </c>
      <c r="T6" s="25">
        <v>544</v>
      </c>
      <c r="U6" s="25">
        <v>587</v>
      </c>
      <c r="V6" s="25">
        <v>627</v>
      </c>
      <c r="W6" s="25">
        <v>666</v>
      </c>
      <c r="X6" s="25">
        <v>696</v>
      </c>
      <c r="Y6" s="25">
        <v>574</v>
      </c>
      <c r="Z6" s="26">
        <v>663</v>
      </c>
      <c r="AA6" s="26">
        <v>632</v>
      </c>
      <c r="AB6" s="26">
        <v>641</v>
      </c>
      <c r="AC6" s="26">
        <v>577</v>
      </c>
      <c r="AD6" s="26">
        <v>554</v>
      </c>
      <c r="AE6" s="26">
        <v>470</v>
      </c>
      <c r="AF6" s="26">
        <v>611</v>
      </c>
      <c r="AG6" s="26">
        <v>615</v>
      </c>
      <c r="AH6" s="26">
        <v>611</v>
      </c>
      <c r="AI6" s="26">
        <v>618</v>
      </c>
      <c r="AJ6" s="26">
        <v>606</v>
      </c>
      <c r="AK6" s="26">
        <v>483</v>
      </c>
      <c r="AL6" s="26">
        <v>645</v>
      </c>
      <c r="AM6" s="26">
        <v>570</v>
      </c>
      <c r="AN6" s="26">
        <v>548</v>
      </c>
      <c r="AO6" s="26">
        <v>593</v>
      </c>
      <c r="AP6" s="26">
        <v>566</v>
      </c>
      <c r="AQ6" s="26">
        <v>557</v>
      </c>
    </row>
    <row r="7" spans="1:43" x14ac:dyDescent="0.3">
      <c r="A7" s="21" t="s">
        <v>49</v>
      </c>
      <c r="B7" s="25">
        <v>45</v>
      </c>
      <c r="C7" s="25">
        <v>85</v>
      </c>
      <c r="D7" s="25">
        <v>100</v>
      </c>
      <c r="E7" s="25">
        <v>100</v>
      </c>
      <c r="F7" s="25">
        <v>130</v>
      </c>
      <c r="G7" s="25">
        <v>155</v>
      </c>
      <c r="H7" s="25">
        <v>110</v>
      </c>
      <c r="I7" s="25">
        <v>80</v>
      </c>
      <c r="J7" s="25">
        <v>80</v>
      </c>
      <c r="K7" s="25">
        <v>80</v>
      </c>
      <c r="L7" s="25">
        <v>80</v>
      </c>
      <c r="M7" s="25">
        <v>110</v>
      </c>
      <c r="N7" s="25">
        <v>240</v>
      </c>
      <c r="O7" s="25">
        <v>110</v>
      </c>
      <c r="P7" s="25">
        <v>65</v>
      </c>
      <c r="Q7" s="25">
        <v>290</v>
      </c>
      <c r="R7" s="25">
        <v>125</v>
      </c>
      <c r="S7" s="25">
        <v>90</v>
      </c>
      <c r="T7" s="25">
        <v>140</v>
      </c>
      <c r="U7" s="25">
        <v>100</v>
      </c>
      <c r="V7" s="25">
        <v>90</v>
      </c>
      <c r="W7" s="25">
        <v>100</v>
      </c>
      <c r="X7" s="25">
        <v>90</v>
      </c>
      <c r="Y7" s="25">
        <v>85</v>
      </c>
      <c r="Z7" s="26">
        <v>70</v>
      </c>
      <c r="AA7" s="26">
        <v>70</v>
      </c>
      <c r="AB7" s="26">
        <v>70</v>
      </c>
      <c r="AC7" s="26">
        <v>90</v>
      </c>
      <c r="AD7" s="26">
        <v>80</v>
      </c>
      <c r="AE7" s="26">
        <v>80</v>
      </c>
      <c r="AF7" s="26">
        <v>80</v>
      </c>
      <c r="AG7" s="26">
        <v>85</v>
      </c>
      <c r="AH7" s="26">
        <v>78</v>
      </c>
      <c r="AI7" s="26">
        <v>69</v>
      </c>
      <c r="AJ7" s="26">
        <v>68</v>
      </c>
      <c r="AK7" s="26">
        <v>58</v>
      </c>
      <c r="AL7" s="26">
        <v>53</v>
      </c>
      <c r="AM7" s="29">
        <v>54</v>
      </c>
      <c r="AN7" s="29">
        <v>75</v>
      </c>
      <c r="AO7" s="29">
        <v>64</v>
      </c>
      <c r="AP7" s="29">
        <v>68</v>
      </c>
      <c r="AQ7" s="29">
        <v>55</v>
      </c>
    </row>
    <row r="8" spans="1:43" x14ac:dyDescent="0.3">
      <c r="A8" s="21" t="s">
        <v>50</v>
      </c>
      <c r="B8" s="25">
        <v>15</v>
      </c>
      <c r="C8" s="25">
        <v>15</v>
      </c>
      <c r="D8" s="25">
        <v>18</v>
      </c>
      <c r="E8" s="25">
        <v>20</v>
      </c>
      <c r="F8" s="25">
        <v>15</v>
      </c>
      <c r="G8" s="25">
        <v>17</v>
      </c>
      <c r="H8" s="25">
        <v>18</v>
      </c>
      <c r="I8" s="25">
        <v>19</v>
      </c>
      <c r="J8" s="25">
        <v>17</v>
      </c>
      <c r="K8" s="25">
        <v>15</v>
      </c>
      <c r="L8" s="25">
        <v>13</v>
      </c>
      <c r="M8" s="25">
        <v>5</v>
      </c>
      <c r="N8" s="25">
        <v>16</v>
      </c>
      <c r="O8" s="25">
        <v>16</v>
      </c>
      <c r="P8" s="25">
        <v>18</v>
      </c>
      <c r="Q8" s="25">
        <v>17</v>
      </c>
      <c r="R8" s="25">
        <v>23</v>
      </c>
      <c r="S8" s="25">
        <v>25</v>
      </c>
      <c r="T8" s="25">
        <v>26</v>
      </c>
      <c r="U8" s="25">
        <v>17</v>
      </c>
      <c r="V8" s="25">
        <v>20</v>
      </c>
      <c r="W8" s="25">
        <v>17</v>
      </c>
      <c r="X8" s="25">
        <v>20</v>
      </c>
      <c r="Y8" s="25">
        <v>18</v>
      </c>
      <c r="Z8" s="26">
        <v>15</v>
      </c>
      <c r="AA8" s="26">
        <v>10</v>
      </c>
      <c r="AB8" s="26">
        <v>23</v>
      </c>
      <c r="AC8" s="26">
        <v>22</v>
      </c>
      <c r="AD8" s="26">
        <v>23</v>
      </c>
      <c r="AE8" s="26">
        <v>24</v>
      </c>
      <c r="AF8" s="26">
        <v>22</v>
      </c>
      <c r="AG8" s="26">
        <v>24</v>
      </c>
      <c r="AH8" s="26">
        <v>24</v>
      </c>
      <c r="AI8" s="26">
        <v>22</v>
      </c>
      <c r="AJ8" s="26">
        <v>24</v>
      </c>
      <c r="AK8" s="26">
        <v>22</v>
      </c>
      <c r="AL8" s="26">
        <v>17</v>
      </c>
      <c r="AM8" s="26">
        <v>20</v>
      </c>
      <c r="AN8" s="26">
        <v>19</v>
      </c>
      <c r="AO8" s="26">
        <v>20</v>
      </c>
      <c r="AP8" s="26">
        <v>15</v>
      </c>
      <c r="AQ8" s="26">
        <v>19</v>
      </c>
    </row>
    <row r="9" spans="1:43" x14ac:dyDescent="0.3">
      <c r="A9" s="21" t="s">
        <v>51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5">
        <v>0</v>
      </c>
      <c r="R9" s="25">
        <v>0</v>
      </c>
      <c r="S9" s="25">
        <v>0</v>
      </c>
      <c r="T9" s="25">
        <v>0</v>
      </c>
      <c r="U9" s="25">
        <v>0</v>
      </c>
      <c r="V9" s="25">
        <v>13</v>
      </c>
      <c r="W9" s="25">
        <v>14</v>
      </c>
      <c r="X9" s="25">
        <v>14</v>
      </c>
      <c r="Y9" s="25">
        <v>15</v>
      </c>
      <c r="Z9" s="26">
        <v>19</v>
      </c>
      <c r="AA9" s="26">
        <v>19</v>
      </c>
      <c r="AB9" s="26">
        <v>29</v>
      </c>
      <c r="AC9" s="26">
        <v>28</v>
      </c>
      <c r="AD9" s="26">
        <v>36</v>
      </c>
      <c r="AE9" s="26">
        <v>36</v>
      </c>
      <c r="AF9" s="26">
        <v>36</v>
      </c>
      <c r="AG9" s="26">
        <v>44</v>
      </c>
      <c r="AH9" s="26">
        <v>42</v>
      </c>
      <c r="AI9" s="26">
        <v>43</v>
      </c>
      <c r="AJ9" s="26">
        <v>40</v>
      </c>
      <c r="AK9" s="26">
        <v>43</v>
      </c>
      <c r="AL9" s="26">
        <v>42</v>
      </c>
      <c r="AM9" s="26">
        <v>43</v>
      </c>
      <c r="AN9" s="26">
        <v>46</v>
      </c>
      <c r="AO9" s="26">
        <v>45</v>
      </c>
      <c r="AP9" s="26">
        <v>45</v>
      </c>
      <c r="AQ9" s="26">
        <v>43</v>
      </c>
    </row>
    <row r="10" spans="1:43" x14ac:dyDescent="0.3">
      <c r="A10" s="21" t="s">
        <v>52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1</v>
      </c>
      <c r="J10" s="25">
        <v>1</v>
      </c>
      <c r="K10" s="25">
        <v>1</v>
      </c>
      <c r="L10" s="25">
        <v>1</v>
      </c>
      <c r="M10" s="25">
        <v>2</v>
      </c>
      <c r="N10" s="25">
        <v>3</v>
      </c>
      <c r="O10" s="25">
        <v>4</v>
      </c>
      <c r="P10" s="25">
        <v>8</v>
      </c>
      <c r="Q10" s="25">
        <v>3</v>
      </c>
      <c r="R10" s="25">
        <v>4</v>
      </c>
      <c r="S10" s="25">
        <v>10</v>
      </c>
      <c r="T10" s="25">
        <v>14</v>
      </c>
      <c r="U10" s="25">
        <v>16</v>
      </c>
      <c r="V10" s="25">
        <v>4</v>
      </c>
      <c r="W10" s="25">
        <v>5</v>
      </c>
      <c r="X10" s="25">
        <v>4</v>
      </c>
      <c r="Y10" s="25">
        <v>3</v>
      </c>
      <c r="Z10" s="26">
        <v>3</v>
      </c>
      <c r="AA10" s="26">
        <v>3</v>
      </c>
      <c r="AB10" s="26">
        <v>2</v>
      </c>
      <c r="AC10" s="26">
        <v>3</v>
      </c>
      <c r="AD10" s="26">
        <v>8</v>
      </c>
      <c r="AE10" s="26">
        <v>7</v>
      </c>
      <c r="AF10" s="26">
        <v>5</v>
      </c>
      <c r="AG10" s="26">
        <v>5</v>
      </c>
      <c r="AH10" s="26">
        <v>5</v>
      </c>
      <c r="AI10" s="26">
        <v>5</v>
      </c>
      <c r="AJ10" s="26">
        <v>7</v>
      </c>
      <c r="AK10" s="26">
        <v>6</v>
      </c>
      <c r="AL10" s="26">
        <v>6</v>
      </c>
      <c r="AM10" s="26">
        <v>6</v>
      </c>
      <c r="AN10" s="26">
        <v>7</v>
      </c>
      <c r="AO10" s="26">
        <v>7</v>
      </c>
      <c r="AP10" s="26">
        <v>7</v>
      </c>
      <c r="AQ10" s="26">
        <v>7</v>
      </c>
    </row>
    <row r="11" spans="1:43" s="9" customFormat="1" x14ac:dyDescent="0.3">
      <c r="A11" s="9" t="s">
        <v>62</v>
      </c>
      <c r="B11" s="10">
        <f>SUM(B6:B10)</f>
        <v>225</v>
      </c>
      <c r="C11" s="10">
        <f t="shared" ref="C11:AO11" si="1">SUM(C6:C10)</f>
        <v>275</v>
      </c>
      <c r="D11" s="10">
        <f t="shared" si="1"/>
        <v>313</v>
      </c>
      <c r="E11" s="10">
        <f t="shared" si="1"/>
        <v>317</v>
      </c>
      <c r="F11" s="10">
        <f t="shared" si="1"/>
        <v>324</v>
      </c>
      <c r="G11" s="10">
        <f t="shared" si="1"/>
        <v>370</v>
      </c>
      <c r="H11" s="10">
        <f t="shared" si="1"/>
        <v>348</v>
      </c>
      <c r="I11" s="10">
        <f t="shared" si="1"/>
        <v>378</v>
      </c>
      <c r="J11" s="10">
        <f t="shared" si="1"/>
        <v>376</v>
      </c>
      <c r="K11" s="10">
        <f t="shared" si="1"/>
        <v>426</v>
      </c>
      <c r="L11" s="10">
        <f t="shared" si="1"/>
        <v>436</v>
      </c>
      <c r="M11" s="10">
        <f t="shared" si="1"/>
        <v>476</v>
      </c>
      <c r="N11" s="10">
        <f t="shared" si="1"/>
        <v>636</v>
      </c>
      <c r="O11" s="10">
        <f t="shared" si="1"/>
        <v>530</v>
      </c>
      <c r="P11" s="10">
        <f t="shared" si="1"/>
        <v>501</v>
      </c>
      <c r="Q11" s="10">
        <f t="shared" si="1"/>
        <v>767</v>
      </c>
      <c r="R11" s="10">
        <f t="shared" si="1"/>
        <v>604</v>
      </c>
      <c r="S11" s="10">
        <f t="shared" si="1"/>
        <v>615</v>
      </c>
      <c r="T11" s="10">
        <f t="shared" si="1"/>
        <v>724</v>
      </c>
      <c r="U11" s="10">
        <f t="shared" si="1"/>
        <v>720</v>
      </c>
      <c r="V11" s="10">
        <f t="shared" si="1"/>
        <v>754</v>
      </c>
      <c r="W11" s="10">
        <f t="shared" si="1"/>
        <v>802</v>
      </c>
      <c r="X11" s="10">
        <f t="shared" si="1"/>
        <v>824</v>
      </c>
      <c r="Y11" s="10">
        <f t="shared" si="1"/>
        <v>695</v>
      </c>
      <c r="Z11" s="11">
        <f t="shared" si="1"/>
        <v>770</v>
      </c>
      <c r="AA11" s="11">
        <f t="shared" si="1"/>
        <v>734</v>
      </c>
      <c r="AB11" s="11">
        <f t="shared" si="1"/>
        <v>765</v>
      </c>
      <c r="AC11" s="11">
        <f t="shared" si="1"/>
        <v>720</v>
      </c>
      <c r="AD11" s="11">
        <f t="shared" si="1"/>
        <v>701</v>
      </c>
      <c r="AE11" s="11">
        <f t="shared" si="1"/>
        <v>617</v>
      </c>
      <c r="AF11" s="11">
        <f t="shared" si="1"/>
        <v>754</v>
      </c>
      <c r="AG11" s="11">
        <f t="shared" si="1"/>
        <v>773</v>
      </c>
      <c r="AH11" s="11">
        <f t="shared" si="1"/>
        <v>760</v>
      </c>
      <c r="AI11" s="11">
        <f t="shared" si="1"/>
        <v>757</v>
      </c>
      <c r="AJ11" s="11">
        <f t="shared" si="1"/>
        <v>745</v>
      </c>
      <c r="AK11" s="11">
        <f t="shared" si="1"/>
        <v>612</v>
      </c>
      <c r="AL11" s="11">
        <f t="shared" si="1"/>
        <v>763</v>
      </c>
      <c r="AM11" s="11">
        <f t="shared" si="1"/>
        <v>693</v>
      </c>
      <c r="AN11" s="11">
        <f t="shared" si="1"/>
        <v>695</v>
      </c>
      <c r="AO11" s="11">
        <f t="shared" si="1"/>
        <v>729</v>
      </c>
      <c r="AP11" s="11">
        <f t="shared" ref="AP11:AQ11" si="2">SUM(AP6:AP10)</f>
        <v>701</v>
      </c>
      <c r="AQ11" s="11">
        <f t="shared" si="2"/>
        <v>681</v>
      </c>
    </row>
    <row r="12" spans="1:43" x14ac:dyDescent="0.3">
      <c r="A12" s="21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</row>
    <row r="13" spans="1:43" x14ac:dyDescent="0.3">
      <c r="A13" s="1" t="s">
        <v>20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</row>
    <row r="14" spans="1:43" x14ac:dyDescent="0.3">
      <c r="A14" s="21" t="s">
        <v>53</v>
      </c>
      <c r="B14" s="25">
        <v>0</v>
      </c>
      <c r="C14" s="25">
        <v>0</v>
      </c>
      <c r="D14" s="25">
        <v>3</v>
      </c>
      <c r="E14" s="25">
        <v>7</v>
      </c>
      <c r="F14" s="25">
        <v>7</v>
      </c>
      <c r="G14" s="25">
        <v>13</v>
      </c>
      <c r="H14" s="25">
        <v>16</v>
      </c>
      <c r="I14" s="25">
        <v>22</v>
      </c>
      <c r="J14" s="25">
        <v>25</v>
      </c>
      <c r="K14" s="25">
        <v>34</v>
      </c>
      <c r="L14" s="25">
        <v>37</v>
      </c>
      <c r="M14" s="25">
        <v>45</v>
      </c>
      <c r="N14" s="25">
        <v>49</v>
      </c>
      <c r="O14" s="25">
        <v>57</v>
      </c>
      <c r="P14" s="25">
        <v>65</v>
      </c>
      <c r="Q14" s="25">
        <v>79</v>
      </c>
      <c r="R14" s="25">
        <v>88</v>
      </c>
      <c r="S14" s="25">
        <v>99</v>
      </c>
      <c r="T14" s="25">
        <v>124</v>
      </c>
      <c r="U14" s="25">
        <v>140</v>
      </c>
      <c r="V14" s="25">
        <v>137</v>
      </c>
      <c r="W14" s="25">
        <v>171</v>
      </c>
      <c r="X14" s="25">
        <v>192</v>
      </c>
      <c r="Y14" s="25">
        <v>227</v>
      </c>
      <c r="Z14" s="26">
        <v>187</v>
      </c>
      <c r="AA14" s="26">
        <v>241</v>
      </c>
      <c r="AB14" s="26">
        <v>277</v>
      </c>
      <c r="AC14" s="26">
        <v>252</v>
      </c>
      <c r="AD14" s="26">
        <v>273</v>
      </c>
      <c r="AE14" s="26">
        <v>293</v>
      </c>
      <c r="AF14" s="26">
        <v>281</v>
      </c>
      <c r="AG14" s="26">
        <v>276</v>
      </c>
      <c r="AH14" s="26">
        <v>310</v>
      </c>
      <c r="AI14" s="26">
        <v>331</v>
      </c>
      <c r="AJ14" s="26">
        <v>356</v>
      </c>
      <c r="AK14" s="26">
        <v>338</v>
      </c>
      <c r="AL14" s="26">
        <v>361</v>
      </c>
      <c r="AM14" s="26">
        <v>339</v>
      </c>
      <c r="AN14" s="26">
        <v>289</v>
      </c>
      <c r="AO14" s="26">
        <v>292</v>
      </c>
      <c r="AP14" s="26">
        <v>312</v>
      </c>
      <c r="AQ14" s="26">
        <v>339</v>
      </c>
    </row>
    <row r="15" spans="1:43" x14ac:dyDescent="0.3">
      <c r="A15" s="9" t="s">
        <v>54</v>
      </c>
      <c r="B15" s="10">
        <f t="shared" ref="B15:AO15" si="3">SUM(B14:B14)</f>
        <v>0</v>
      </c>
      <c r="C15" s="10">
        <f t="shared" si="3"/>
        <v>0</v>
      </c>
      <c r="D15" s="10">
        <f t="shared" si="3"/>
        <v>3</v>
      </c>
      <c r="E15" s="10">
        <f t="shared" si="3"/>
        <v>7</v>
      </c>
      <c r="F15" s="10">
        <f t="shared" si="3"/>
        <v>7</v>
      </c>
      <c r="G15" s="10">
        <f t="shared" si="3"/>
        <v>13</v>
      </c>
      <c r="H15" s="10">
        <f t="shared" si="3"/>
        <v>16</v>
      </c>
      <c r="I15" s="10">
        <f t="shared" si="3"/>
        <v>22</v>
      </c>
      <c r="J15" s="10">
        <f t="shared" si="3"/>
        <v>25</v>
      </c>
      <c r="K15" s="10">
        <f t="shared" si="3"/>
        <v>34</v>
      </c>
      <c r="L15" s="10">
        <f t="shared" si="3"/>
        <v>37</v>
      </c>
      <c r="M15" s="10">
        <f t="shared" si="3"/>
        <v>45</v>
      </c>
      <c r="N15" s="10">
        <f t="shared" si="3"/>
        <v>49</v>
      </c>
      <c r="O15" s="10">
        <f t="shared" si="3"/>
        <v>57</v>
      </c>
      <c r="P15" s="10">
        <f t="shared" si="3"/>
        <v>65</v>
      </c>
      <c r="Q15" s="10">
        <f t="shared" si="3"/>
        <v>79</v>
      </c>
      <c r="R15" s="10">
        <f t="shared" si="3"/>
        <v>88</v>
      </c>
      <c r="S15" s="10">
        <f t="shared" si="3"/>
        <v>99</v>
      </c>
      <c r="T15" s="10">
        <f t="shared" si="3"/>
        <v>124</v>
      </c>
      <c r="U15" s="10">
        <f t="shared" si="3"/>
        <v>140</v>
      </c>
      <c r="V15" s="10">
        <f t="shared" si="3"/>
        <v>137</v>
      </c>
      <c r="W15" s="10">
        <f t="shared" si="3"/>
        <v>171</v>
      </c>
      <c r="X15" s="10">
        <f t="shared" si="3"/>
        <v>192</v>
      </c>
      <c r="Y15" s="10">
        <f t="shared" si="3"/>
        <v>227</v>
      </c>
      <c r="Z15" s="11">
        <f t="shared" si="3"/>
        <v>187</v>
      </c>
      <c r="AA15" s="11">
        <f t="shared" si="3"/>
        <v>241</v>
      </c>
      <c r="AB15" s="11">
        <f t="shared" si="3"/>
        <v>277</v>
      </c>
      <c r="AC15" s="11">
        <f t="shared" si="3"/>
        <v>252</v>
      </c>
      <c r="AD15" s="11">
        <f t="shared" si="3"/>
        <v>273</v>
      </c>
      <c r="AE15" s="11">
        <f t="shared" si="3"/>
        <v>293</v>
      </c>
      <c r="AF15" s="11">
        <f t="shared" si="3"/>
        <v>281</v>
      </c>
      <c r="AG15" s="11">
        <f t="shared" si="3"/>
        <v>276</v>
      </c>
      <c r="AH15" s="11">
        <f t="shared" si="3"/>
        <v>310</v>
      </c>
      <c r="AI15" s="11">
        <f t="shared" si="3"/>
        <v>331</v>
      </c>
      <c r="AJ15" s="11">
        <f t="shared" si="3"/>
        <v>356</v>
      </c>
      <c r="AK15" s="11">
        <f t="shared" si="3"/>
        <v>338</v>
      </c>
      <c r="AL15" s="11">
        <f t="shared" si="3"/>
        <v>361</v>
      </c>
      <c r="AM15" s="11">
        <f t="shared" si="3"/>
        <v>339</v>
      </c>
      <c r="AN15" s="11">
        <f t="shared" si="3"/>
        <v>289</v>
      </c>
      <c r="AO15" s="11">
        <f t="shared" si="3"/>
        <v>292</v>
      </c>
      <c r="AP15" s="11">
        <f t="shared" ref="AP15:AQ15" si="4">SUM(AP14:AP14)</f>
        <v>312</v>
      </c>
      <c r="AQ15" s="11">
        <f t="shared" si="4"/>
        <v>339</v>
      </c>
    </row>
    <row r="16" spans="1:43" x14ac:dyDescent="0.3">
      <c r="A16" s="21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</row>
    <row r="17" spans="1:43" x14ac:dyDescent="0.3">
      <c r="A17" s="1" t="s">
        <v>55</v>
      </c>
      <c r="B17" s="12">
        <f t="shared" ref="B17:AO17" si="5">B15+B11</f>
        <v>225</v>
      </c>
      <c r="C17" s="12">
        <f t="shared" si="5"/>
        <v>275</v>
      </c>
      <c r="D17" s="12">
        <f t="shared" si="5"/>
        <v>316</v>
      </c>
      <c r="E17" s="12">
        <f t="shared" si="5"/>
        <v>324</v>
      </c>
      <c r="F17" s="12">
        <f t="shared" si="5"/>
        <v>331</v>
      </c>
      <c r="G17" s="12">
        <f t="shared" si="5"/>
        <v>383</v>
      </c>
      <c r="H17" s="12">
        <f t="shared" si="5"/>
        <v>364</v>
      </c>
      <c r="I17" s="12">
        <f t="shared" si="5"/>
        <v>400</v>
      </c>
      <c r="J17" s="12">
        <f t="shared" si="5"/>
        <v>401</v>
      </c>
      <c r="K17" s="12">
        <f t="shared" si="5"/>
        <v>460</v>
      </c>
      <c r="L17" s="12">
        <f t="shared" si="5"/>
        <v>473</v>
      </c>
      <c r="M17" s="12">
        <f t="shared" si="5"/>
        <v>521</v>
      </c>
      <c r="N17" s="12">
        <f t="shared" si="5"/>
        <v>685</v>
      </c>
      <c r="O17" s="12">
        <f t="shared" si="5"/>
        <v>587</v>
      </c>
      <c r="P17" s="12">
        <f t="shared" si="5"/>
        <v>566</v>
      </c>
      <c r="Q17" s="12">
        <f t="shared" si="5"/>
        <v>846</v>
      </c>
      <c r="R17" s="12">
        <f t="shared" si="5"/>
        <v>692</v>
      </c>
      <c r="S17" s="12">
        <f t="shared" si="5"/>
        <v>714</v>
      </c>
      <c r="T17" s="12">
        <f t="shared" si="5"/>
        <v>848</v>
      </c>
      <c r="U17" s="12">
        <f t="shared" si="5"/>
        <v>860</v>
      </c>
      <c r="V17" s="12">
        <f t="shared" si="5"/>
        <v>891</v>
      </c>
      <c r="W17" s="12">
        <f t="shared" si="5"/>
        <v>973</v>
      </c>
      <c r="X17" s="12">
        <f t="shared" si="5"/>
        <v>1016</v>
      </c>
      <c r="Y17" s="12">
        <f t="shared" si="5"/>
        <v>922</v>
      </c>
      <c r="Z17" s="13">
        <f t="shared" si="5"/>
        <v>957</v>
      </c>
      <c r="AA17" s="13">
        <f t="shared" si="5"/>
        <v>975</v>
      </c>
      <c r="AB17" s="13">
        <f t="shared" si="5"/>
        <v>1042</v>
      </c>
      <c r="AC17" s="13">
        <f t="shared" si="5"/>
        <v>972</v>
      </c>
      <c r="AD17" s="13">
        <f t="shared" si="5"/>
        <v>974</v>
      </c>
      <c r="AE17" s="13">
        <f t="shared" si="5"/>
        <v>910</v>
      </c>
      <c r="AF17" s="13">
        <f t="shared" si="5"/>
        <v>1035</v>
      </c>
      <c r="AG17" s="13">
        <f t="shared" si="5"/>
        <v>1049</v>
      </c>
      <c r="AH17" s="13">
        <f t="shared" si="5"/>
        <v>1070</v>
      </c>
      <c r="AI17" s="13">
        <f t="shared" si="5"/>
        <v>1088</v>
      </c>
      <c r="AJ17" s="13">
        <f t="shared" si="5"/>
        <v>1101</v>
      </c>
      <c r="AK17" s="13">
        <f t="shared" si="5"/>
        <v>950</v>
      </c>
      <c r="AL17" s="13">
        <f t="shared" si="5"/>
        <v>1124</v>
      </c>
      <c r="AM17" s="13">
        <f t="shared" si="5"/>
        <v>1032</v>
      </c>
      <c r="AN17" s="13">
        <f t="shared" si="5"/>
        <v>984</v>
      </c>
      <c r="AO17" s="13">
        <f t="shared" si="5"/>
        <v>1021</v>
      </c>
      <c r="AP17" s="13">
        <f t="shared" ref="AP17:AQ17" si="6">AP15+AP11</f>
        <v>1013</v>
      </c>
      <c r="AQ17" s="13">
        <f t="shared" si="6"/>
        <v>1020</v>
      </c>
    </row>
    <row r="18" spans="1:43" x14ac:dyDescent="0.3">
      <c r="A18" s="21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</row>
    <row r="19" spans="1:43" x14ac:dyDescent="0.3">
      <c r="A19" s="1" t="s">
        <v>63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</row>
    <row r="20" spans="1:43" x14ac:dyDescent="0.3">
      <c r="A20" s="21" t="s">
        <v>65</v>
      </c>
      <c r="B20" s="25">
        <v>135</v>
      </c>
      <c r="C20" s="25">
        <v>188</v>
      </c>
      <c r="D20" s="25">
        <v>226</v>
      </c>
      <c r="E20" s="25">
        <v>232</v>
      </c>
      <c r="F20" s="25">
        <v>264</v>
      </c>
      <c r="G20" s="25">
        <v>334</v>
      </c>
      <c r="H20" s="25">
        <v>301</v>
      </c>
      <c r="I20" s="25">
        <v>305</v>
      </c>
      <c r="J20" s="25">
        <v>356</v>
      </c>
      <c r="K20" s="25">
        <v>379</v>
      </c>
      <c r="L20" s="25">
        <v>464</v>
      </c>
      <c r="M20" s="25">
        <v>424</v>
      </c>
      <c r="N20" s="25">
        <v>418</v>
      </c>
      <c r="O20" s="25">
        <v>483</v>
      </c>
      <c r="P20" s="25">
        <v>509</v>
      </c>
      <c r="Q20" s="25">
        <v>793</v>
      </c>
      <c r="R20" s="25">
        <v>566</v>
      </c>
      <c r="S20" s="25">
        <v>599</v>
      </c>
      <c r="T20" s="25">
        <v>660</v>
      </c>
      <c r="U20" s="25">
        <v>758</v>
      </c>
      <c r="V20" s="25">
        <v>829</v>
      </c>
      <c r="W20" s="25">
        <v>863</v>
      </c>
      <c r="X20" s="25">
        <v>887</v>
      </c>
      <c r="Y20" s="25">
        <v>768</v>
      </c>
      <c r="Z20" s="26">
        <v>619</v>
      </c>
      <c r="AA20" s="26">
        <v>727</v>
      </c>
      <c r="AB20" s="26">
        <v>715</v>
      </c>
      <c r="AC20" s="26">
        <v>775</v>
      </c>
      <c r="AD20" s="26">
        <v>753</v>
      </c>
      <c r="AE20" s="26">
        <v>771</v>
      </c>
      <c r="AF20" s="26">
        <v>760</v>
      </c>
      <c r="AG20" s="26">
        <v>801</v>
      </c>
      <c r="AH20" s="26">
        <v>834</v>
      </c>
      <c r="AI20" s="26">
        <v>900</v>
      </c>
      <c r="AJ20" s="26">
        <v>1032</v>
      </c>
      <c r="AK20" s="26">
        <v>959</v>
      </c>
      <c r="AL20" s="26">
        <v>954</v>
      </c>
      <c r="AM20" s="26">
        <v>942</v>
      </c>
      <c r="AN20" s="26">
        <v>979</v>
      </c>
      <c r="AO20" s="26">
        <v>915</v>
      </c>
      <c r="AP20" s="26">
        <v>899</v>
      </c>
      <c r="AQ20" s="26">
        <v>856</v>
      </c>
    </row>
    <row r="21" spans="1:43" x14ac:dyDescent="0.3">
      <c r="A21" s="21" t="s">
        <v>56</v>
      </c>
      <c r="B21" s="25">
        <v>45</v>
      </c>
      <c r="C21" s="25">
        <v>22</v>
      </c>
      <c r="D21" s="25">
        <v>21</v>
      </c>
      <c r="E21" s="25">
        <v>31</v>
      </c>
      <c r="F21" s="25">
        <v>31</v>
      </c>
      <c r="G21" s="25">
        <v>26</v>
      </c>
      <c r="H21" s="25">
        <v>25</v>
      </c>
      <c r="I21" s="25">
        <v>18</v>
      </c>
      <c r="J21" s="25">
        <v>11</v>
      </c>
      <c r="K21" s="25">
        <v>10</v>
      </c>
      <c r="L21" s="25">
        <v>13</v>
      </c>
      <c r="M21" s="25">
        <v>21</v>
      </c>
      <c r="N21" s="25">
        <v>36</v>
      </c>
      <c r="O21" s="25">
        <v>31</v>
      </c>
      <c r="P21" s="25">
        <v>34</v>
      </c>
      <c r="Q21" s="25">
        <v>39</v>
      </c>
      <c r="R21" s="25">
        <v>44</v>
      </c>
      <c r="S21" s="25">
        <v>39</v>
      </c>
      <c r="T21" s="25">
        <v>39</v>
      </c>
      <c r="U21" s="25">
        <v>43</v>
      </c>
      <c r="V21" s="25">
        <v>48</v>
      </c>
      <c r="W21" s="25">
        <v>49</v>
      </c>
      <c r="X21" s="25">
        <v>63</v>
      </c>
      <c r="Y21" s="25">
        <v>68</v>
      </c>
      <c r="Z21" s="26">
        <v>54</v>
      </c>
      <c r="AA21" s="26">
        <v>67</v>
      </c>
      <c r="AB21" s="26">
        <v>72</v>
      </c>
      <c r="AC21" s="26">
        <v>80</v>
      </c>
      <c r="AD21" s="26">
        <v>79</v>
      </c>
      <c r="AE21" s="26">
        <v>90</v>
      </c>
      <c r="AF21" s="26">
        <v>73</v>
      </c>
      <c r="AG21" s="26">
        <v>64</v>
      </c>
      <c r="AH21" s="26">
        <v>75</v>
      </c>
      <c r="AI21" s="26">
        <v>63</v>
      </c>
      <c r="AJ21" s="26">
        <v>57</v>
      </c>
      <c r="AK21" s="26">
        <v>56</v>
      </c>
      <c r="AL21" s="26">
        <v>58</v>
      </c>
      <c r="AM21" s="26">
        <v>66</v>
      </c>
      <c r="AN21" s="26">
        <v>81</v>
      </c>
      <c r="AO21" s="26">
        <v>94</v>
      </c>
      <c r="AP21" s="26">
        <v>91</v>
      </c>
      <c r="AQ21" s="26">
        <v>88</v>
      </c>
    </row>
    <row r="22" spans="1:43" x14ac:dyDescent="0.3">
      <c r="A22" s="21" t="s">
        <v>66</v>
      </c>
      <c r="B22" s="25">
        <v>17</v>
      </c>
      <c r="C22" s="25">
        <v>16</v>
      </c>
      <c r="D22" s="25">
        <v>12</v>
      </c>
      <c r="E22" s="25">
        <v>11</v>
      </c>
      <c r="F22" s="25">
        <v>12</v>
      </c>
      <c r="G22" s="25">
        <v>12</v>
      </c>
      <c r="H22" s="25">
        <v>10</v>
      </c>
      <c r="I22" s="25">
        <v>7</v>
      </c>
      <c r="J22" s="25">
        <v>9</v>
      </c>
      <c r="K22" s="25">
        <v>8</v>
      </c>
      <c r="L22" s="25">
        <v>8</v>
      </c>
      <c r="M22" s="25">
        <v>9</v>
      </c>
      <c r="N22" s="25">
        <v>9</v>
      </c>
      <c r="O22" s="25">
        <v>6</v>
      </c>
      <c r="P22" s="25">
        <v>6</v>
      </c>
      <c r="Q22" s="25">
        <v>7</v>
      </c>
      <c r="R22" s="25">
        <v>6</v>
      </c>
      <c r="S22" s="25">
        <v>6</v>
      </c>
      <c r="T22" s="25">
        <v>6</v>
      </c>
      <c r="U22" s="25">
        <v>8</v>
      </c>
      <c r="V22" s="25">
        <v>10</v>
      </c>
      <c r="W22" s="25">
        <v>9</v>
      </c>
      <c r="X22" s="25">
        <v>3</v>
      </c>
      <c r="Y22" s="25">
        <v>3</v>
      </c>
      <c r="Z22" s="26">
        <v>3</v>
      </c>
      <c r="AA22" s="26">
        <v>4</v>
      </c>
      <c r="AB22" s="26">
        <v>6</v>
      </c>
      <c r="AC22" s="26">
        <v>6</v>
      </c>
      <c r="AD22" s="26">
        <v>5</v>
      </c>
      <c r="AE22" s="26">
        <v>3</v>
      </c>
      <c r="AF22" s="26">
        <v>3</v>
      </c>
      <c r="AG22" s="26">
        <v>4</v>
      </c>
      <c r="AH22" s="26">
        <v>4</v>
      </c>
      <c r="AI22" s="26">
        <v>4</v>
      </c>
      <c r="AJ22" s="26">
        <v>6</v>
      </c>
      <c r="AK22" s="26">
        <v>7</v>
      </c>
      <c r="AL22" s="26">
        <v>8</v>
      </c>
      <c r="AM22" s="26">
        <v>7</v>
      </c>
      <c r="AN22" s="26">
        <v>7</v>
      </c>
      <c r="AO22" s="26">
        <v>8</v>
      </c>
      <c r="AP22" s="26">
        <v>9</v>
      </c>
      <c r="AQ22" s="26">
        <v>10</v>
      </c>
    </row>
    <row r="23" spans="1:43" x14ac:dyDescent="0.3">
      <c r="A23" s="21" t="s">
        <v>57</v>
      </c>
      <c r="B23" s="25">
        <v>17</v>
      </c>
      <c r="C23" s="25">
        <v>12</v>
      </c>
      <c r="D23" s="25">
        <v>13</v>
      </c>
      <c r="E23" s="25">
        <v>14</v>
      </c>
      <c r="F23" s="25">
        <v>4</v>
      </c>
      <c r="G23" s="25">
        <v>17</v>
      </c>
      <c r="H23" s="25">
        <v>12</v>
      </c>
      <c r="I23" s="25">
        <v>7</v>
      </c>
      <c r="J23" s="25">
        <v>3</v>
      </c>
      <c r="K23" s="25">
        <v>14</v>
      </c>
      <c r="L23" s="25">
        <v>17</v>
      </c>
      <c r="M23" s="25">
        <v>53</v>
      </c>
      <c r="N23" s="25">
        <v>43</v>
      </c>
      <c r="O23" s="25">
        <v>34</v>
      </c>
      <c r="P23" s="25">
        <v>35</v>
      </c>
      <c r="Q23" s="25">
        <v>42</v>
      </c>
      <c r="R23" s="25">
        <v>41</v>
      </c>
      <c r="S23" s="25">
        <v>37</v>
      </c>
      <c r="T23" s="25">
        <v>26</v>
      </c>
      <c r="U23" s="25">
        <v>46</v>
      </c>
      <c r="V23" s="25">
        <v>57</v>
      </c>
      <c r="W23" s="25">
        <v>65</v>
      </c>
      <c r="X23" s="25">
        <v>59</v>
      </c>
      <c r="Y23" s="25">
        <v>34</v>
      </c>
      <c r="Z23" s="26">
        <v>19</v>
      </c>
      <c r="AA23" s="26">
        <v>68</v>
      </c>
      <c r="AB23" s="26">
        <v>77</v>
      </c>
      <c r="AC23" s="26">
        <v>35</v>
      </c>
      <c r="AD23" s="26">
        <v>47</v>
      </c>
      <c r="AE23" s="26">
        <v>49</v>
      </c>
      <c r="AF23" s="26">
        <v>52</v>
      </c>
      <c r="AG23" s="26">
        <v>85</v>
      </c>
      <c r="AH23" s="26">
        <v>103</v>
      </c>
      <c r="AI23" s="26">
        <v>103</v>
      </c>
      <c r="AJ23" s="26">
        <v>51</v>
      </c>
      <c r="AK23" s="26">
        <v>6</v>
      </c>
      <c r="AL23" s="26">
        <v>-16</v>
      </c>
      <c r="AM23" s="26">
        <v>-20</v>
      </c>
      <c r="AN23" s="26">
        <v>-22</v>
      </c>
      <c r="AO23" s="26">
        <v>-3</v>
      </c>
      <c r="AP23" s="26">
        <v>38</v>
      </c>
      <c r="AQ23" s="26">
        <v>38</v>
      </c>
    </row>
    <row r="24" spans="1:43" x14ac:dyDescent="0.3">
      <c r="A24" s="21" t="s">
        <v>67</v>
      </c>
      <c r="B24" s="25">
        <v>30</v>
      </c>
      <c r="C24" s="25">
        <v>30</v>
      </c>
      <c r="D24" s="25">
        <v>27</v>
      </c>
      <c r="E24" s="25">
        <v>23</v>
      </c>
      <c r="F24" s="25">
        <v>23</v>
      </c>
      <c r="G24" s="25">
        <v>15</v>
      </c>
      <c r="H24" s="25">
        <v>14</v>
      </c>
      <c r="I24" s="25">
        <v>13</v>
      </c>
      <c r="J24" s="25">
        <v>12</v>
      </c>
      <c r="K24" s="25">
        <v>11</v>
      </c>
      <c r="L24" s="25">
        <v>9</v>
      </c>
      <c r="M24" s="25">
        <v>9</v>
      </c>
      <c r="N24" s="25">
        <v>10</v>
      </c>
      <c r="O24" s="25">
        <v>10</v>
      </c>
      <c r="P24" s="25">
        <v>9</v>
      </c>
      <c r="Q24" s="25">
        <v>10</v>
      </c>
      <c r="R24" s="25">
        <v>10</v>
      </c>
      <c r="S24" s="25">
        <v>10</v>
      </c>
      <c r="T24" s="25">
        <v>13</v>
      </c>
      <c r="U24" s="25">
        <v>14</v>
      </c>
      <c r="V24" s="25">
        <v>20</v>
      </c>
      <c r="W24" s="25">
        <v>23</v>
      </c>
      <c r="X24" s="25">
        <v>24</v>
      </c>
      <c r="Y24" s="25">
        <v>24</v>
      </c>
      <c r="Z24" s="26">
        <v>21</v>
      </c>
      <c r="AA24" s="26">
        <v>21</v>
      </c>
      <c r="AB24" s="26">
        <v>38</v>
      </c>
      <c r="AC24" s="26">
        <v>63</v>
      </c>
      <c r="AD24" s="26">
        <v>87</v>
      </c>
      <c r="AE24" s="26">
        <v>38</v>
      </c>
      <c r="AF24" s="26">
        <v>30</v>
      </c>
      <c r="AG24" s="26">
        <v>41</v>
      </c>
      <c r="AH24" s="26">
        <v>20</v>
      </c>
      <c r="AI24" s="26">
        <v>-13</v>
      </c>
      <c r="AJ24" s="26">
        <v>21</v>
      </c>
      <c r="AK24" s="26">
        <v>5</v>
      </c>
      <c r="AL24" s="26">
        <v>10</v>
      </c>
      <c r="AM24" s="26">
        <v>14</v>
      </c>
      <c r="AN24" s="26">
        <v>16</v>
      </c>
      <c r="AO24" s="26">
        <v>16</v>
      </c>
      <c r="AP24" s="26">
        <v>26</v>
      </c>
      <c r="AQ24" s="26">
        <v>13</v>
      </c>
    </row>
    <row r="25" spans="1:43" s="9" customFormat="1" x14ac:dyDescent="0.3">
      <c r="A25" s="9" t="s">
        <v>58</v>
      </c>
      <c r="B25" s="10">
        <f>SUM(B20:B24)</f>
        <v>244</v>
      </c>
      <c r="C25" s="10">
        <f t="shared" ref="C25:AM25" si="7">SUM(C20:C24)</f>
        <v>268</v>
      </c>
      <c r="D25" s="10">
        <f t="shared" si="7"/>
        <v>299</v>
      </c>
      <c r="E25" s="10">
        <f t="shared" si="7"/>
        <v>311</v>
      </c>
      <c r="F25" s="10">
        <f t="shared" si="7"/>
        <v>334</v>
      </c>
      <c r="G25" s="10">
        <f t="shared" si="7"/>
        <v>404</v>
      </c>
      <c r="H25" s="10">
        <f t="shared" si="7"/>
        <v>362</v>
      </c>
      <c r="I25" s="10">
        <f t="shared" si="7"/>
        <v>350</v>
      </c>
      <c r="J25" s="10">
        <f t="shared" si="7"/>
        <v>391</v>
      </c>
      <c r="K25" s="10">
        <f t="shared" si="7"/>
        <v>422</v>
      </c>
      <c r="L25" s="10">
        <f t="shared" si="7"/>
        <v>511</v>
      </c>
      <c r="M25" s="10">
        <f t="shared" si="7"/>
        <v>516</v>
      </c>
      <c r="N25" s="10">
        <f t="shared" si="7"/>
        <v>516</v>
      </c>
      <c r="O25" s="10">
        <f t="shared" si="7"/>
        <v>564</v>
      </c>
      <c r="P25" s="10">
        <f t="shared" si="7"/>
        <v>593</v>
      </c>
      <c r="Q25" s="10">
        <f t="shared" si="7"/>
        <v>891</v>
      </c>
      <c r="R25" s="10">
        <f t="shared" si="7"/>
        <v>667</v>
      </c>
      <c r="S25" s="10">
        <f t="shared" si="7"/>
        <v>691</v>
      </c>
      <c r="T25" s="10">
        <f t="shared" si="7"/>
        <v>744</v>
      </c>
      <c r="U25" s="10">
        <f t="shared" si="7"/>
        <v>869</v>
      </c>
      <c r="V25" s="10">
        <f t="shared" si="7"/>
        <v>964</v>
      </c>
      <c r="W25" s="10">
        <f t="shared" si="7"/>
        <v>1009</v>
      </c>
      <c r="X25" s="10">
        <f t="shared" si="7"/>
        <v>1036</v>
      </c>
      <c r="Y25" s="10">
        <f t="shared" si="7"/>
        <v>897</v>
      </c>
      <c r="Z25" s="11">
        <f t="shared" si="7"/>
        <v>716</v>
      </c>
      <c r="AA25" s="11">
        <f t="shared" si="7"/>
        <v>887</v>
      </c>
      <c r="AB25" s="11">
        <f t="shared" si="7"/>
        <v>908</v>
      </c>
      <c r="AC25" s="11">
        <f t="shared" si="7"/>
        <v>959</v>
      </c>
      <c r="AD25" s="11">
        <f t="shared" si="7"/>
        <v>971</v>
      </c>
      <c r="AE25" s="11">
        <f t="shared" si="7"/>
        <v>951</v>
      </c>
      <c r="AF25" s="11">
        <f t="shared" si="7"/>
        <v>918</v>
      </c>
      <c r="AG25" s="11">
        <f t="shared" si="7"/>
        <v>995</v>
      </c>
      <c r="AH25" s="11">
        <f t="shared" si="7"/>
        <v>1036</v>
      </c>
      <c r="AI25" s="11">
        <f t="shared" si="7"/>
        <v>1057</v>
      </c>
      <c r="AJ25" s="11">
        <f t="shared" si="7"/>
        <v>1167</v>
      </c>
      <c r="AK25" s="11">
        <f t="shared" si="7"/>
        <v>1033</v>
      </c>
      <c r="AL25" s="11">
        <f t="shared" si="7"/>
        <v>1014</v>
      </c>
      <c r="AM25" s="11">
        <f t="shared" si="7"/>
        <v>1009</v>
      </c>
      <c r="AN25" s="11">
        <f t="shared" ref="AN25:AO25" si="8">SUM(AN20:AN24)</f>
        <v>1061</v>
      </c>
      <c r="AO25" s="11">
        <f t="shared" si="8"/>
        <v>1030</v>
      </c>
      <c r="AP25" s="11">
        <f t="shared" ref="AP25:AQ25" si="9">SUM(AP20:AP24)</f>
        <v>1063</v>
      </c>
      <c r="AQ25" s="11">
        <f t="shared" si="9"/>
        <v>1005</v>
      </c>
    </row>
    <row r="26" spans="1:43" x14ac:dyDescent="0.3">
      <c r="A26" s="21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</row>
    <row r="27" spans="1:43" s="1" customFormat="1" x14ac:dyDescent="0.3">
      <c r="A27" s="1" t="s">
        <v>68</v>
      </c>
      <c r="B27" s="12">
        <f>B17-B25</f>
        <v>-19</v>
      </c>
      <c r="C27" s="12">
        <f t="shared" ref="C27:AO27" si="10">C17-C25</f>
        <v>7</v>
      </c>
      <c r="D27" s="12">
        <f t="shared" si="10"/>
        <v>17</v>
      </c>
      <c r="E27" s="12">
        <f t="shared" si="10"/>
        <v>13</v>
      </c>
      <c r="F27" s="12">
        <f t="shared" si="10"/>
        <v>-3</v>
      </c>
      <c r="G27" s="12">
        <f t="shared" si="10"/>
        <v>-21</v>
      </c>
      <c r="H27" s="12">
        <f t="shared" si="10"/>
        <v>2</v>
      </c>
      <c r="I27" s="12">
        <f t="shared" si="10"/>
        <v>50</v>
      </c>
      <c r="J27" s="12">
        <f t="shared" si="10"/>
        <v>10</v>
      </c>
      <c r="K27" s="12">
        <f t="shared" si="10"/>
        <v>38</v>
      </c>
      <c r="L27" s="12">
        <f t="shared" si="10"/>
        <v>-38</v>
      </c>
      <c r="M27" s="12">
        <f t="shared" si="10"/>
        <v>5</v>
      </c>
      <c r="N27" s="12">
        <f t="shared" si="10"/>
        <v>169</v>
      </c>
      <c r="O27" s="12">
        <f t="shared" si="10"/>
        <v>23</v>
      </c>
      <c r="P27" s="12">
        <f t="shared" si="10"/>
        <v>-27</v>
      </c>
      <c r="Q27" s="12">
        <f t="shared" si="10"/>
        <v>-45</v>
      </c>
      <c r="R27" s="12">
        <f t="shared" si="10"/>
        <v>25</v>
      </c>
      <c r="S27" s="12">
        <f t="shared" si="10"/>
        <v>23</v>
      </c>
      <c r="T27" s="12">
        <f t="shared" si="10"/>
        <v>104</v>
      </c>
      <c r="U27" s="12">
        <f t="shared" si="10"/>
        <v>-9</v>
      </c>
      <c r="V27" s="12">
        <f t="shared" si="10"/>
        <v>-73</v>
      </c>
      <c r="W27" s="12">
        <f t="shared" si="10"/>
        <v>-36</v>
      </c>
      <c r="X27" s="12">
        <f t="shared" si="10"/>
        <v>-20</v>
      </c>
      <c r="Y27" s="12">
        <f t="shared" si="10"/>
        <v>25</v>
      </c>
      <c r="Z27" s="13">
        <f t="shared" si="10"/>
        <v>241</v>
      </c>
      <c r="AA27" s="13">
        <f t="shared" si="10"/>
        <v>88</v>
      </c>
      <c r="AB27" s="13">
        <f t="shared" si="10"/>
        <v>134</v>
      </c>
      <c r="AC27" s="13">
        <f t="shared" si="10"/>
        <v>13</v>
      </c>
      <c r="AD27" s="13">
        <f t="shared" si="10"/>
        <v>3</v>
      </c>
      <c r="AE27" s="13">
        <f t="shared" si="10"/>
        <v>-41</v>
      </c>
      <c r="AF27" s="13">
        <f t="shared" si="10"/>
        <v>117</v>
      </c>
      <c r="AG27" s="13">
        <f t="shared" si="10"/>
        <v>54</v>
      </c>
      <c r="AH27" s="13">
        <f t="shared" si="10"/>
        <v>34</v>
      </c>
      <c r="AI27" s="13">
        <f t="shared" si="10"/>
        <v>31</v>
      </c>
      <c r="AJ27" s="13">
        <f t="shared" si="10"/>
        <v>-66</v>
      </c>
      <c r="AK27" s="13">
        <f t="shared" si="10"/>
        <v>-83</v>
      </c>
      <c r="AL27" s="13">
        <f t="shared" si="10"/>
        <v>110</v>
      </c>
      <c r="AM27" s="18">
        <f t="shared" si="10"/>
        <v>23</v>
      </c>
      <c r="AN27" s="18">
        <f t="shared" si="10"/>
        <v>-77</v>
      </c>
      <c r="AO27" s="18">
        <f t="shared" si="10"/>
        <v>-9</v>
      </c>
      <c r="AP27" s="18">
        <f t="shared" ref="AP27:AQ27" si="11">AP17-AP25</f>
        <v>-50</v>
      </c>
      <c r="AQ27" s="18">
        <f t="shared" si="11"/>
        <v>15</v>
      </c>
    </row>
    <row r="28" spans="1:43" x14ac:dyDescent="0.3">
      <c r="A28" s="21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</row>
    <row r="29" spans="1:43" x14ac:dyDescent="0.3">
      <c r="A29" s="30" t="s">
        <v>59</v>
      </c>
      <c r="B29" s="25" t="s">
        <v>69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</row>
    <row r="30" spans="1:43" x14ac:dyDescent="0.3">
      <c r="A30" s="30" t="s">
        <v>60</v>
      </c>
      <c r="B30" s="23" t="s">
        <v>70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</row>
    <row r="32" spans="1:43" x14ac:dyDescent="0.3">
      <c r="A32" s="21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4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</row>
    <row r="33" spans="7:43" x14ac:dyDescent="0.3"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6"/>
      <c r="AN33" s="26"/>
      <c r="AO33" s="26"/>
      <c r="AP33" s="26"/>
      <c r="AQ33" s="26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D7AAD204BE0D40BB47B76A8507B4F9" ma:contentTypeVersion="19" ma:contentTypeDescription="Create a new document." ma:contentTypeScope="" ma:versionID="7f920ffe01118d54bfd9e1dcd60bfb27">
  <xsd:schema xmlns:xsd="http://www.w3.org/2001/XMLSchema" xmlns:xs="http://www.w3.org/2001/XMLSchema" xmlns:p="http://schemas.microsoft.com/office/2006/metadata/properties" xmlns:ns2="e6ef0b8b-83ff-4a03-be1f-a420502a086f" xmlns:ns3="c6bd4f50-958d-40b1-9c73-cd66d2d88a2d" targetNamespace="http://schemas.microsoft.com/office/2006/metadata/properties" ma:root="true" ma:fieldsID="2dcdfcca3d8a6094f6c0412f1ae24bd4" ns2:_="" ns3:_="">
    <xsd:import namespace="e6ef0b8b-83ff-4a03-be1f-a420502a086f"/>
    <xsd:import namespace="c6bd4f50-958d-40b1-9c73-cd66d2d88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ef0b8b-83ff-4a03-be1f-a420502a08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9f579ce-fdda-4824-a47d-a5db31f0c8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bd4f50-958d-40b1-9c73-cd66d2d88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ce04682-f560-4345-ac53-64b95639bd8e}" ma:internalName="TaxCatchAll" ma:showField="CatchAllData" ma:web="c6bd4f50-958d-40b1-9c73-cd66d2d88a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bd4f50-958d-40b1-9c73-cd66d2d88a2d" xsi:nil="true"/>
    <lcf76f155ced4ddcb4097134ff3c332f xmlns="e6ef0b8b-83ff-4a03-be1f-a420502a086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82207B7-64D5-4DDA-B584-CDA9B6B5A8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ef0b8b-83ff-4a03-be1f-a420502a086f"/>
    <ds:schemaRef ds:uri="c6bd4f50-958d-40b1-9c73-cd66d2d88a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BB014A-7426-4A70-B6C1-79FDBEDE95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A7DD36-6B24-4939-9DDC-6D6394ABE4A7}">
  <ds:schemaRefs>
    <ds:schemaRef ds:uri="http://purl.org/dc/terms/"/>
    <ds:schemaRef ds:uri="http://purl.org/dc/elements/1.1/"/>
    <ds:schemaRef ds:uri="c6bd4f50-958d-40b1-9c73-cd66d2d88a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6ef0b8b-83ff-4a03-be1f-a420502a086f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Explanatory notes</vt:lpstr>
      <vt:lpstr>Rhodium</vt:lpstr>
      <vt:lpstr>Market_balance_components</vt:lpstr>
      <vt:lpstr>Regional_definitions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AJC</dc:creator>
  <cp:keywords/>
  <dc:description/>
  <cp:lastModifiedBy>Brenda Aitken</cp:lastModifiedBy>
  <cp:revision/>
  <dcterms:created xsi:type="dcterms:W3CDTF">2016-10-24T07:45:25Z</dcterms:created>
  <dcterms:modified xsi:type="dcterms:W3CDTF">2026-05-13T17:06:11Z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e511531-3b62-4ad0-a3e4-a04202c385ac_Enabled">
    <vt:lpwstr>true</vt:lpwstr>
  </property>
  <property fmtid="{D5CDD505-2E9C-101B-9397-08002B2CF9AE}" pid="3" name="MSIP_Label_4e511531-3b62-4ad0-a3e4-a04202c385ac_SetDate">
    <vt:lpwstr>2020-05-13T15:23:01Z</vt:lpwstr>
  </property>
  <property fmtid="{D5CDD505-2E9C-101B-9397-08002B2CF9AE}" pid="4" name="MSIP_Label_4e511531-3b62-4ad0-a3e4-a04202c385ac_Method">
    <vt:lpwstr>Privileged</vt:lpwstr>
  </property>
  <property fmtid="{D5CDD505-2E9C-101B-9397-08002B2CF9AE}" pid="5" name="MSIP_Label_4e511531-3b62-4ad0-a3e4-a04202c385ac_Name">
    <vt:lpwstr>4e511531-3b62-4ad0-a3e4-a04202c385ac</vt:lpwstr>
  </property>
  <property fmtid="{D5CDD505-2E9C-101B-9397-08002B2CF9AE}" pid="6" name="MSIP_Label_4e511531-3b62-4ad0-a3e4-a04202c385ac_SiteId">
    <vt:lpwstr>cc7f83dd-bc5a-4682-9b3e-062a900202a2</vt:lpwstr>
  </property>
  <property fmtid="{D5CDD505-2E9C-101B-9397-08002B2CF9AE}" pid="7" name="MSIP_Label_4e511531-3b62-4ad0-a3e4-a04202c385ac_ActionId">
    <vt:lpwstr>d334052a-7aa2-40f1-a236-00000c6802d7</vt:lpwstr>
  </property>
  <property fmtid="{D5CDD505-2E9C-101B-9397-08002B2CF9AE}" pid="8" name="MSIP_Label_4e511531-3b62-4ad0-a3e4-a04202c385ac_ContentBits">
    <vt:lpwstr>0</vt:lpwstr>
  </property>
  <property fmtid="{D5CDD505-2E9C-101B-9397-08002B2CF9AE}" pid="9" name="ContentTypeId">
    <vt:lpwstr>0x0101000CD7AAD204BE0D40BB47B76A8507B4F9</vt:lpwstr>
  </property>
  <property fmtid="{D5CDD505-2E9C-101B-9397-08002B2CF9AE}" pid="10" name="MediaServiceImageTags">
    <vt:lpwstr/>
  </property>
</Properties>
</file>