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jm-my.sharepoint.com/personal/brenda_aitken_matthey_com/Documents/events/Platinum week/2026/market report/"/>
    </mc:Choice>
  </mc:AlternateContent>
  <xr:revisionPtr revIDLastSave="3" documentId="8_{A9F4B23C-3E24-4A02-8A9A-58C89308C075}" xr6:coauthVersionLast="47" xr6:coauthVersionMax="47" xr10:uidLastSave="{79238519-872D-4F76-8A44-EF1AC3108C67}"/>
  <bookViews>
    <workbookView xWindow="57480" yWindow="-120" windowWidth="29040" windowHeight="15720" xr2:uid="{00000000-000D-0000-FFFF-FFFF00000000}"/>
  </bookViews>
  <sheets>
    <sheet name="Explanatory notes" sheetId="8" r:id="rId1"/>
    <sheet name="Ruthenium" sheetId="12" r:id="rId2"/>
    <sheet name="Iridium" sheetId="13" r:id="rId3"/>
  </sheets>
  <definedNames>
    <definedName name="Market_balance_components">'Explanatory notes'!$A$16</definedName>
    <definedName name="Regional_definitions">'Explanatory notes'!$A$9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3" l="1"/>
  <c r="M14" i="13"/>
  <c r="M7" i="13"/>
  <c r="M14" i="12" l="1"/>
  <c r="M7" i="12"/>
  <c r="L14" i="13"/>
  <c r="L7" i="13"/>
  <c r="L14" i="12"/>
  <c r="L7" i="12"/>
  <c r="B16" i="13"/>
  <c r="B14" i="13"/>
  <c r="C14" i="13"/>
  <c r="D14" i="13"/>
  <c r="B7" i="13"/>
  <c r="C7" i="13"/>
  <c r="C16" i="13" s="1"/>
  <c r="D7" i="13"/>
  <c r="D16" i="13" s="1"/>
  <c r="B14" i="12"/>
  <c r="B16" i="12" s="1"/>
  <c r="C14" i="12"/>
  <c r="C16" i="12" s="1"/>
  <c r="D14" i="12"/>
  <c r="B7" i="12"/>
  <c r="C7" i="12"/>
  <c r="D7" i="12"/>
  <c r="D16" i="12" l="1"/>
  <c r="L16" i="13"/>
  <c r="M16" i="12"/>
  <c r="L16" i="12"/>
  <c r="K14" i="12" l="1"/>
  <c r="J14" i="12"/>
  <c r="I14" i="12"/>
  <c r="H14" i="12"/>
  <c r="G14" i="12"/>
  <c r="F14" i="12"/>
  <c r="E14" i="12"/>
  <c r="K7" i="12"/>
  <c r="J7" i="12"/>
  <c r="I7" i="12"/>
  <c r="H7" i="12"/>
  <c r="G7" i="12"/>
  <c r="F7" i="12"/>
  <c r="E7" i="12"/>
  <c r="K7" i="13"/>
  <c r="J7" i="13"/>
  <c r="I7" i="13"/>
  <c r="H7" i="13"/>
  <c r="G7" i="13"/>
  <c r="F7" i="13"/>
  <c r="E7" i="13"/>
  <c r="K14" i="13"/>
  <c r="K16" i="12" l="1"/>
  <c r="K16" i="13"/>
  <c r="H16" i="12"/>
  <c r="J16" i="12"/>
  <c r="F16" i="12"/>
  <c r="G16" i="12"/>
  <c r="E16" i="12"/>
  <c r="I16" i="12"/>
  <c r="J14" i="13" l="1"/>
  <c r="J16" i="13" s="1"/>
  <c r="I14" i="13"/>
  <c r="I16" i="13" s="1"/>
  <c r="H14" i="13"/>
  <c r="H16" i="13" s="1"/>
  <c r="G14" i="13"/>
  <c r="G16" i="13" s="1"/>
  <c r="F14" i="13"/>
  <c r="F16" i="13" s="1"/>
  <c r="E14" i="13"/>
  <c r="E16" i="13" s="1"/>
</calcChain>
</file>

<file path=xl/sharedStrings.xml><?xml version="1.0" encoding="utf-8"?>
<sst xmlns="http://schemas.openxmlformats.org/spreadsheetml/2006/main" count="76" uniqueCount="59">
  <si>
    <t>EXPLANATORY NOTES</t>
  </si>
  <si>
    <t>All data from Johnson Matthey's 'Platinum' report series and 'PGM market report' series.</t>
  </si>
  <si>
    <t>Current and past editions of the PGM market report are available from:</t>
  </si>
  <si>
    <t>Johnson Matthey PGM market report</t>
  </si>
  <si>
    <t>Please see page 32 of the May 2023 PGM Market Report for additional information on 'Understanding PGM demand, supply, recycling and availability'</t>
  </si>
  <si>
    <t>Regional definitions</t>
  </si>
  <si>
    <t xml:space="preserve">Europe </t>
  </si>
  <si>
    <t>EU+ (includes UK and Turkey but excludes Russia)</t>
  </si>
  <si>
    <t>Japan</t>
  </si>
  <si>
    <t xml:space="preserve"> Japan only</t>
  </si>
  <si>
    <t xml:space="preserve">North America </t>
  </si>
  <si>
    <t>USA and Canada (excludes Mexico)</t>
  </si>
  <si>
    <t xml:space="preserve">China </t>
  </si>
  <si>
    <t>China only</t>
  </si>
  <si>
    <t xml:space="preserve">RoW </t>
  </si>
  <si>
    <t>Rest of World: all countries not captured in the above</t>
  </si>
  <si>
    <t>Market balance components</t>
  </si>
  <si>
    <t>Primary supply</t>
  </si>
  <si>
    <t>Supply figures represent sales of primary PGM by producers and are allocated to the</t>
  </si>
  <si>
    <t>region where mining took place, rather than the region of subsequent processing.</t>
  </si>
  <si>
    <t>Secondary supply</t>
  </si>
  <si>
    <t>Secondary supply is the quantity of metal recovered from open-loop recycling</t>
  </si>
  <si>
    <t>(i.e. where the original purchaser does not retain ownership of the PGM).</t>
  </si>
  <si>
    <t>Outside the automotive, jewellery and electronics markets, open-loop recycling is negligible.</t>
  </si>
  <si>
    <r>
      <rPr>
        <b/>
        <sz val="9"/>
        <color theme="1"/>
        <rFont val="Calibri"/>
        <family val="2"/>
        <scheme val="minor"/>
      </rPr>
      <t xml:space="preserve">Automotive recycling </t>
    </r>
    <r>
      <rPr>
        <sz val="9"/>
        <color theme="1"/>
        <rFont val="Calibri"/>
        <family val="2"/>
        <scheme val="minor"/>
      </rPr>
      <t>represents the weight of metal recovered from end-of-life</t>
    </r>
  </si>
  <si>
    <t xml:space="preserve">vehicles and aftermarket scrap. It does not include warranty or production scrap. </t>
  </si>
  <si>
    <t>Demand</t>
  </si>
  <si>
    <t>Demand figures for any given application represent the sum of industry demand</t>
  </si>
  <si>
    <t>for new metal in that application, net of any closed-loop recycling (i.e. where industry</t>
  </si>
  <si>
    <t>participants retain ownership of the metal: an example would be recycling of</t>
  </si>
  <si>
    <t>spent chemical catalysts where the metal is retained to be used on fresh</t>
  </si>
  <si>
    <t>catalyst that replaces the spent charge).</t>
  </si>
  <si>
    <r>
      <rPr>
        <b/>
        <sz val="9"/>
        <color theme="1"/>
        <rFont val="Calibri"/>
        <family val="2"/>
        <scheme val="minor"/>
      </rPr>
      <t xml:space="preserve">Automotive demand </t>
    </r>
    <r>
      <rPr>
        <sz val="9"/>
        <color theme="1"/>
        <rFont val="Calibri"/>
        <family val="2"/>
        <scheme val="minor"/>
      </rPr>
      <t>is allocated to the region where the vehicle is manufactured and</t>
    </r>
  </si>
  <si>
    <t>is accounted for at the time of vehicle production. It includes emissions catalysts on</t>
  </si>
  <si>
    <t>vehicles, motorcycles and three-wheelers, as well as fuel cell vehicles. Non-road</t>
  </si>
  <si>
    <t>mobile machinery is counted as industrial demand, in the pollution control category.</t>
  </si>
  <si>
    <r>
      <rPr>
        <b/>
        <sz val="9"/>
        <color theme="1"/>
        <rFont val="Calibri"/>
        <family val="2"/>
        <scheme val="minor"/>
      </rPr>
      <t xml:space="preserve">Jewellery demand </t>
    </r>
    <r>
      <rPr>
        <sz val="9"/>
        <color theme="1"/>
        <rFont val="Calibri"/>
        <family val="2"/>
        <scheme val="minor"/>
      </rPr>
      <t>is allocated to the region where the finished jewellery is</t>
    </r>
  </si>
  <si>
    <t>manufactured, not sold.</t>
  </si>
  <si>
    <t xml:space="preserve">Movements in stocks </t>
  </si>
  <si>
    <t>This figure gives the overall market balance in any one year and reflects the extent of</t>
  </si>
  <si>
    <t>stocks that must be mobilised to balance the market in that year. It is thus a proxy for</t>
  </si>
  <si>
    <t>changes in stocks held by fabricators, dealers, banks and depositories, but excludes</t>
  </si>
  <si>
    <t>stocks held by primary and secondary refiners and final consumers. A positive figure</t>
  </si>
  <si>
    <t>(market surplus) thus reflects an increase in global market stocks. A negative value</t>
  </si>
  <si>
    <t>(market deficit) indicates a decrease in global market stocks.</t>
  </si>
  <si>
    <t xml:space="preserve">PGM market report series </t>
  </si>
  <si>
    <t>'000 oz</t>
  </si>
  <si>
    <t>Chemical</t>
  </si>
  <si>
    <t>Other</t>
  </si>
  <si>
    <t>Supply</t>
  </si>
  <si>
    <t>Movements in Stocks</t>
  </si>
  <si>
    <t>Ruthenium supply and demand</t>
  </si>
  <si>
    <t>Supply Total</t>
  </si>
  <si>
    <t>Electrical</t>
  </si>
  <si>
    <t>Electrochemical</t>
  </si>
  <si>
    <t>Demand Total</t>
  </si>
  <si>
    <t>Iridium supply and demand</t>
  </si>
  <si>
    <t>When using this data, please credit Johnson Matthey plc and 'PGM Market report May 2026'</t>
  </si>
  <si>
    <t>When using this data, please credit Johnson Matthey plc and 'PGM Market report May 2026'.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</si>
</sst>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5" fillId="2" borderId="0" xfId="0" applyFont="1" applyFill="1"/>
    <xf numFmtId="0" fontId="5" fillId="0" borderId="0" xfId="0" applyFont="1"/>
    <xf numFmtId="17" fontId="6" fillId="2" borderId="0" xfId="0" applyNumberFormat="1" applyFont="1" applyFill="1"/>
    <xf numFmtId="0" fontId="4" fillId="2" borderId="0" xfId="0" applyFont="1" applyFill="1"/>
    <xf numFmtId="0" fontId="4" fillId="0" borderId="1" xfId="0" applyFont="1" applyBorder="1"/>
    <xf numFmtId="164" fontId="4" fillId="2" borderId="0" xfId="0" applyNumberFormat="1" applyFont="1" applyFill="1"/>
    <xf numFmtId="0" fontId="7" fillId="0" borderId="0" xfId="0" applyFont="1"/>
    <xf numFmtId="0" fontId="5" fillId="0" borderId="1" xfId="0" applyFont="1" applyBorder="1"/>
    <xf numFmtId="0" fontId="4" fillId="0" borderId="0" xfId="0" quotePrefix="1" applyFont="1"/>
    <xf numFmtId="0" fontId="4" fillId="2" borderId="0" xfId="0" quotePrefix="1" applyFont="1" applyFill="1"/>
    <xf numFmtId="0" fontId="4" fillId="0" borderId="1" xfId="0" quotePrefix="1" applyFont="1" applyBorder="1"/>
    <xf numFmtId="3" fontId="4" fillId="2" borderId="1" xfId="0" applyNumberFormat="1" applyFont="1" applyFill="1" applyBorder="1"/>
    <xf numFmtId="166" fontId="4" fillId="2" borderId="1" xfId="1" applyNumberFormat="1" applyFont="1" applyFill="1" applyBorder="1"/>
    <xf numFmtId="0" fontId="4" fillId="2" borderId="1" xfId="0" applyFont="1" applyFill="1" applyBorder="1"/>
    <xf numFmtId="0" fontId="6" fillId="3" borderId="0" xfId="0" applyFont="1" applyFill="1"/>
    <xf numFmtId="0" fontId="4" fillId="3" borderId="0" xfId="0" applyFont="1" applyFill="1"/>
    <xf numFmtId="0" fontId="9" fillId="0" borderId="0" xfId="2" applyFont="1"/>
    <xf numFmtId="0" fontId="2" fillId="0" borderId="0" xfId="0" applyFont="1"/>
    <xf numFmtId="0" fontId="2" fillId="3" borderId="0" xfId="0" applyFont="1" applyFill="1"/>
    <xf numFmtId="0" fontId="2" fillId="2" borderId="0" xfId="0" applyFont="1" applyFill="1"/>
    <xf numFmtId="0" fontId="2" fillId="0" borderId="0" xfId="0" quotePrefix="1" applyFont="1"/>
    <xf numFmtId="0" fontId="2" fillId="2" borderId="0" xfId="0" quotePrefix="1" applyFont="1" applyFill="1"/>
    <xf numFmtId="3" fontId="2" fillId="2" borderId="0" xfId="0" applyNumberFormat="1" applyFont="1" applyFill="1"/>
    <xf numFmtId="166" fontId="2" fillId="2" borderId="0" xfId="1" applyNumberFormat="1" applyFont="1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tthey.com/en/products-and-markets/pgms-and-circularity/pgm-markets/pgm-market-repor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EAD11-5A94-4115-8B61-DE1158C9EA8E}">
  <dimension ref="A1:E48"/>
  <sheetViews>
    <sheetView tabSelected="1" workbookViewId="0">
      <selection activeCell="P18" sqref="P18"/>
    </sheetView>
  </sheetViews>
  <sheetFormatPr defaultColWidth="8.7265625" defaultRowHeight="12" x14ac:dyDescent="0.3"/>
  <cols>
    <col min="1" max="1" width="26.1796875" style="3" customWidth="1"/>
    <col min="2" max="16384" width="8.7265625" style="3"/>
  </cols>
  <sheetData>
    <row r="1" spans="1:5" x14ac:dyDescent="0.3">
      <c r="A1" s="1" t="s">
        <v>0</v>
      </c>
      <c r="B1" s="19"/>
      <c r="C1" s="19"/>
      <c r="D1" s="19"/>
      <c r="E1" s="19"/>
    </row>
    <row r="2" spans="1:5" x14ac:dyDescent="0.3">
      <c r="A2" s="1" t="s">
        <v>1</v>
      </c>
      <c r="B2" s="19"/>
      <c r="C2" s="19"/>
      <c r="D2" s="19"/>
      <c r="E2" s="19"/>
    </row>
    <row r="3" spans="1:5" x14ac:dyDescent="0.3">
      <c r="A3" s="1" t="s">
        <v>2</v>
      </c>
      <c r="B3" s="19"/>
      <c r="C3" s="19"/>
      <c r="D3" s="19"/>
      <c r="E3" s="18" t="s">
        <v>3</v>
      </c>
    </row>
    <row r="5" spans="1:5" x14ac:dyDescent="0.3">
      <c r="A5" s="8" t="s">
        <v>4</v>
      </c>
      <c r="B5" s="19"/>
      <c r="C5" s="19"/>
      <c r="D5" s="19"/>
      <c r="E5" s="19"/>
    </row>
    <row r="7" spans="1:5" x14ac:dyDescent="0.3">
      <c r="A7" s="16" t="s">
        <v>57</v>
      </c>
      <c r="B7" s="20"/>
      <c r="C7" s="20"/>
      <c r="D7" s="20"/>
      <c r="E7" s="20"/>
    </row>
    <row r="9" spans="1:5" x14ac:dyDescent="0.3">
      <c r="A9" s="1" t="s">
        <v>5</v>
      </c>
      <c r="B9" s="19"/>
      <c r="C9" s="19"/>
      <c r="D9" s="19"/>
      <c r="E9" s="19"/>
    </row>
    <row r="10" spans="1:5" x14ac:dyDescent="0.3">
      <c r="A10" s="19" t="s">
        <v>6</v>
      </c>
      <c r="B10" s="19" t="s">
        <v>7</v>
      </c>
      <c r="C10" s="19"/>
      <c r="D10" s="19"/>
      <c r="E10" s="19"/>
    </row>
    <row r="11" spans="1:5" x14ac:dyDescent="0.3">
      <c r="A11" s="19" t="s">
        <v>8</v>
      </c>
      <c r="B11" s="19" t="s">
        <v>9</v>
      </c>
      <c r="C11" s="19"/>
      <c r="D11" s="19"/>
      <c r="E11" s="19"/>
    </row>
    <row r="12" spans="1:5" x14ac:dyDescent="0.3">
      <c r="A12" s="19" t="s">
        <v>10</v>
      </c>
      <c r="B12" s="19" t="s">
        <v>11</v>
      </c>
      <c r="C12" s="19"/>
      <c r="D12" s="19"/>
      <c r="E12" s="19"/>
    </row>
    <row r="13" spans="1:5" x14ac:dyDescent="0.3">
      <c r="A13" s="19" t="s">
        <v>12</v>
      </c>
      <c r="B13" s="19" t="s">
        <v>13</v>
      </c>
      <c r="C13" s="19"/>
      <c r="D13" s="19"/>
      <c r="E13" s="19"/>
    </row>
    <row r="14" spans="1:5" x14ac:dyDescent="0.3">
      <c r="A14" s="19" t="s">
        <v>14</v>
      </c>
      <c r="B14" s="19" t="s">
        <v>15</v>
      </c>
      <c r="C14" s="19"/>
      <c r="D14" s="19"/>
      <c r="E14" s="19"/>
    </row>
    <row r="16" spans="1:5" x14ac:dyDescent="0.3">
      <c r="A16" s="1" t="s">
        <v>16</v>
      </c>
      <c r="B16" s="19"/>
      <c r="C16" s="19"/>
      <c r="D16" s="19"/>
      <c r="E16" s="19"/>
    </row>
    <row r="17" spans="1:2" x14ac:dyDescent="0.3">
      <c r="A17" s="1" t="s">
        <v>17</v>
      </c>
      <c r="B17" s="19" t="s">
        <v>18</v>
      </c>
    </row>
    <row r="18" spans="1:2" x14ac:dyDescent="0.3">
      <c r="A18" s="19"/>
      <c r="B18" s="19" t="s">
        <v>19</v>
      </c>
    </row>
    <row r="20" spans="1:2" x14ac:dyDescent="0.3">
      <c r="A20" s="1" t="s">
        <v>20</v>
      </c>
      <c r="B20" s="19" t="s">
        <v>21</v>
      </c>
    </row>
    <row r="21" spans="1:2" x14ac:dyDescent="0.3">
      <c r="A21" s="19"/>
      <c r="B21" s="19" t="s">
        <v>22</v>
      </c>
    </row>
    <row r="22" spans="1:2" x14ac:dyDescent="0.3">
      <c r="A22" s="19"/>
      <c r="B22" s="19" t="s">
        <v>23</v>
      </c>
    </row>
    <row r="24" spans="1:2" x14ac:dyDescent="0.3">
      <c r="A24" s="19"/>
      <c r="B24" s="19" t="s">
        <v>24</v>
      </c>
    </row>
    <row r="25" spans="1:2" x14ac:dyDescent="0.3">
      <c r="A25" s="19"/>
      <c r="B25" s="19" t="s">
        <v>25</v>
      </c>
    </row>
    <row r="27" spans="1:2" x14ac:dyDescent="0.3">
      <c r="A27" s="1" t="s">
        <v>26</v>
      </c>
      <c r="B27" s="19" t="s">
        <v>27</v>
      </c>
    </row>
    <row r="28" spans="1:2" x14ac:dyDescent="0.3">
      <c r="A28" s="19"/>
      <c r="B28" s="19" t="s">
        <v>28</v>
      </c>
    </row>
    <row r="29" spans="1:2" x14ac:dyDescent="0.3">
      <c r="A29" s="19"/>
      <c r="B29" s="19" t="s">
        <v>29</v>
      </c>
    </row>
    <row r="30" spans="1:2" x14ac:dyDescent="0.3">
      <c r="A30" s="19"/>
      <c r="B30" s="19" t="s">
        <v>30</v>
      </c>
    </row>
    <row r="31" spans="1:2" x14ac:dyDescent="0.3">
      <c r="A31" s="19"/>
      <c r="B31" s="19" t="s">
        <v>31</v>
      </c>
    </row>
    <row r="33" spans="1:2" x14ac:dyDescent="0.3">
      <c r="A33" s="19"/>
      <c r="B33" s="19" t="s">
        <v>32</v>
      </c>
    </row>
    <row r="34" spans="1:2" x14ac:dyDescent="0.3">
      <c r="A34" s="19"/>
      <c r="B34" s="19" t="s">
        <v>33</v>
      </c>
    </row>
    <row r="35" spans="1:2" x14ac:dyDescent="0.3">
      <c r="A35" s="19"/>
      <c r="B35" s="19" t="s">
        <v>34</v>
      </c>
    </row>
    <row r="36" spans="1:2" x14ac:dyDescent="0.3">
      <c r="A36" s="19"/>
      <c r="B36" s="19" t="s">
        <v>35</v>
      </c>
    </row>
    <row r="38" spans="1:2" x14ac:dyDescent="0.3">
      <c r="A38" s="19"/>
      <c r="B38" s="19" t="s">
        <v>36</v>
      </c>
    </row>
    <row r="39" spans="1:2" x14ac:dyDescent="0.3">
      <c r="A39" s="19"/>
      <c r="B39" s="19" t="s">
        <v>37</v>
      </c>
    </row>
    <row r="41" spans="1:2" x14ac:dyDescent="0.3">
      <c r="A41" s="1" t="s">
        <v>38</v>
      </c>
      <c r="B41" s="19" t="s">
        <v>39</v>
      </c>
    </row>
    <row r="42" spans="1:2" x14ac:dyDescent="0.3">
      <c r="A42" s="19"/>
      <c r="B42" s="19" t="s">
        <v>40</v>
      </c>
    </row>
    <row r="43" spans="1:2" x14ac:dyDescent="0.3">
      <c r="A43" s="19"/>
      <c r="B43" s="19" t="s">
        <v>41</v>
      </c>
    </row>
    <row r="44" spans="1:2" x14ac:dyDescent="0.3">
      <c r="A44" s="19"/>
      <c r="B44" s="19" t="s">
        <v>42</v>
      </c>
    </row>
    <row r="45" spans="1:2" x14ac:dyDescent="0.3">
      <c r="A45" s="19"/>
      <c r="B45" s="19" t="s">
        <v>43</v>
      </c>
    </row>
    <row r="46" spans="1:2" x14ac:dyDescent="0.3">
      <c r="A46" s="19"/>
      <c r="B46" s="19" t="s">
        <v>44</v>
      </c>
    </row>
    <row r="48" spans="1:2" x14ac:dyDescent="0.3">
      <c r="A48" s="1"/>
      <c r="B48" s="19"/>
    </row>
  </sheetData>
  <hyperlinks>
    <hyperlink ref="E3" r:id="rId1" xr:uid="{E0DB601D-C666-4543-BD30-48D836C9D70E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F1AF8-40D1-45BF-99B7-AF8A4F82EC7F}">
  <dimension ref="A1:M16"/>
  <sheetViews>
    <sheetView zoomScale="87" zoomScaleNormal="87" workbookViewId="0">
      <selection activeCell="P37" sqref="P37"/>
    </sheetView>
  </sheetViews>
  <sheetFormatPr defaultColWidth="8.7265625" defaultRowHeight="12" x14ac:dyDescent="0.3"/>
  <cols>
    <col min="1" max="1" width="21.54296875" style="3" customWidth="1"/>
    <col min="2" max="4" width="8.7265625" style="2" customWidth="1"/>
    <col min="5" max="13" width="8.7265625" style="2"/>
    <col min="14" max="16384" width="8.7265625" style="3"/>
  </cols>
  <sheetData>
    <row r="1" spans="1:13" x14ac:dyDescent="0.3">
      <c r="A1" s="1" t="s">
        <v>51</v>
      </c>
      <c r="B1" s="5"/>
      <c r="C1" s="5"/>
      <c r="D1" s="5"/>
      <c r="E1" s="21"/>
      <c r="F1" s="21"/>
      <c r="G1" s="21"/>
      <c r="H1" s="21"/>
      <c r="I1" s="21"/>
      <c r="J1" s="21"/>
      <c r="K1" s="21"/>
      <c r="L1" s="21"/>
      <c r="M1" s="21"/>
    </row>
    <row r="2" spans="1:13" x14ac:dyDescent="0.3">
      <c r="A2" s="16" t="s">
        <v>58</v>
      </c>
      <c r="B2" s="17"/>
      <c r="C2" s="17"/>
      <c r="D2" s="17"/>
      <c r="E2" s="20"/>
      <c r="F2" s="20"/>
      <c r="G2" s="21"/>
      <c r="H2" s="21"/>
      <c r="I2" s="21"/>
      <c r="J2" s="21"/>
      <c r="K2" s="21"/>
      <c r="L2" s="21"/>
      <c r="M2" s="21"/>
    </row>
    <row r="3" spans="1:13" x14ac:dyDescent="0.3">
      <c r="A3" s="1"/>
      <c r="B3" s="4" t="s">
        <v>45</v>
      </c>
      <c r="C3" s="5"/>
      <c r="D3" s="5"/>
      <c r="E3" s="21"/>
      <c r="F3" s="21"/>
      <c r="G3" s="21"/>
      <c r="H3" s="21"/>
      <c r="I3" s="4" t="s">
        <v>45</v>
      </c>
      <c r="J3" s="21"/>
      <c r="K3" s="21"/>
      <c r="L3" s="21"/>
      <c r="M3" s="21"/>
    </row>
    <row r="4" spans="1:13" x14ac:dyDescent="0.3">
      <c r="A4" s="10" t="s">
        <v>46</v>
      </c>
      <c r="B4" s="11">
        <v>2015</v>
      </c>
      <c r="C4" s="11">
        <v>2016</v>
      </c>
      <c r="D4" s="11">
        <v>2017</v>
      </c>
      <c r="E4" s="5">
        <v>2018</v>
      </c>
      <c r="F4" s="5">
        <v>2019</v>
      </c>
      <c r="G4" s="5">
        <v>2020</v>
      </c>
      <c r="H4" s="5">
        <v>2021</v>
      </c>
      <c r="I4" s="5">
        <v>2022</v>
      </c>
      <c r="J4" s="5">
        <v>2023</v>
      </c>
      <c r="K4" s="5">
        <v>2024</v>
      </c>
      <c r="L4" s="5">
        <v>2025</v>
      </c>
      <c r="M4" s="5">
        <v>2026</v>
      </c>
    </row>
    <row r="5" spans="1:13" x14ac:dyDescent="0.3">
      <c r="A5" s="10" t="s">
        <v>49</v>
      </c>
      <c r="B5" s="11"/>
      <c r="C5" s="11"/>
      <c r="D5" s="11"/>
      <c r="E5" s="5"/>
      <c r="F5" s="5"/>
      <c r="G5" s="5"/>
      <c r="H5" s="5"/>
      <c r="I5" s="5"/>
      <c r="J5" s="5"/>
      <c r="K5" s="5"/>
      <c r="L5" s="5"/>
      <c r="M5" s="5"/>
    </row>
    <row r="6" spans="1:13" x14ac:dyDescent="0.3">
      <c r="A6" s="22" t="s">
        <v>17</v>
      </c>
      <c r="B6" s="23">
        <v>931</v>
      </c>
      <c r="C6" s="23">
        <v>977</v>
      </c>
      <c r="D6" s="23">
        <v>1289</v>
      </c>
      <c r="E6" s="24">
        <v>1293</v>
      </c>
      <c r="F6" s="24">
        <v>885</v>
      </c>
      <c r="G6" s="24">
        <v>930</v>
      </c>
      <c r="H6" s="24">
        <v>1417</v>
      </c>
      <c r="I6" s="24">
        <v>971</v>
      </c>
      <c r="J6" s="24">
        <v>914</v>
      </c>
      <c r="K6" s="24">
        <v>1125</v>
      </c>
      <c r="L6" s="24">
        <v>972</v>
      </c>
      <c r="M6" s="24">
        <v>977</v>
      </c>
    </row>
    <row r="7" spans="1:13" x14ac:dyDescent="0.3">
      <c r="A7" s="12" t="s">
        <v>52</v>
      </c>
      <c r="B7" s="13">
        <f>B6</f>
        <v>931</v>
      </c>
      <c r="C7" s="13">
        <f>C6</f>
        <v>977</v>
      </c>
      <c r="D7" s="13">
        <f>D6</f>
        <v>1289</v>
      </c>
      <c r="E7" s="13">
        <f>E6</f>
        <v>1293</v>
      </c>
      <c r="F7" s="13">
        <f t="shared" ref="F7:K7" si="0">F6</f>
        <v>885</v>
      </c>
      <c r="G7" s="13">
        <f t="shared" si="0"/>
        <v>930</v>
      </c>
      <c r="H7" s="13">
        <f t="shared" si="0"/>
        <v>1417</v>
      </c>
      <c r="I7" s="13">
        <f t="shared" si="0"/>
        <v>971</v>
      </c>
      <c r="J7" s="13">
        <f t="shared" si="0"/>
        <v>914</v>
      </c>
      <c r="K7" s="13">
        <f t="shared" si="0"/>
        <v>1125</v>
      </c>
      <c r="L7" s="13">
        <f t="shared" ref="L7:M7" si="1">L6</f>
        <v>972</v>
      </c>
      <c r="M7" s="13">
        <f t="shared" si="1"/>
        <v>977</v>
      </c>
    </row>
    <row r="8" spans="1:13" x14ac:dyDescent="0.3">
      <c r="A8" s="10"/>
      <c r="B8" s="11"/>
      <c r="C8" s="11"/>
      <c r="D8" s="11"/>
      <c r="E8" s="5"/>
      <c r="F8" s="5"/>
      <c r="G8" s="5"/>
      <c r="H8" s="5"/>
      <c r="I8" s="5"/>
      <c r="J8" s="5"/>
      <c r="K8" s="21"/>
      <c r="L8" s="21"/>
      <c r="M8" s="21"/>
    </row>
    <row r="9" spans="1:13" x14ac:dyDescent="0.3">
      <c r="A9" s="1" t="s">
        <v>26</v>
      </c>
      <c r="B9" s="5"/>
      <c r="C9" s="5"/>
      <c r="D9" s="5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3">
      <c r="A10" s="19" t="s">
        <v>47</v>
      </c>
      <c r="B10" s="21">
        <v>362</v>
      </c>
      <c r="C10" s="21">
        <v>364</v>
      </c>
      <c r="D10" s="21">
        <v>361</v>
      </c>
      <c r="E10" s="25">
        <v>356</v>
      </c>
      <c r="F10" s="25">
        <v>337</v>
      </c>
      <c r="G10" s="25">
        <v>355</v>
      </c>
      <c r="H10" s="25">
        <v>351</v>
      </c>
      <c r="I10" s="25">
        <v>324</v>
      </c>
      <c r="J10" s="25">
        <v>426</v>
      </c>
      <c r="K10" s="21">
        <v>520</v>
      </c>
      <c r="L10" s="21">
        <v>567</v>
      </c>
      <c r="M10" s="21">
        <v>477</v>
      </c>
    </row>
    <row r="11" spans="1:13" x14ac:dyDescent="0.3">
      <c r="A11" s="19" t="s">
        <v>53</v>
      </c>
      <c r="B11" s="21">
        <v>451</v>
      </c>
      <c r="C11" s="21">
        <v>434</v>
      </c>
      <c r="D11" s="21">
        <v>436</v>
      </c>
      <c r="E11" s="25">
        <v>433</v>
      </c>
      <c r="F11" s="25">
        <v>416</v>
      </c>
      <c r="G11" s="25">
        <v>419</v>
      </c>
      <c r="H11" s="25">
        <v>441</v>
      </c>
      <c r="I11" s="25">
        <v>374</v>
      </c>
      <c r="J11" s="25">
        <v>300</v>
      </c>
      <c r="K11" s="21">
        <v>365</v>
      </c>
      <c r="L11" s="21">
        <v>413</v>
      </c>
      <c r="M11" s="21">
        <v>435</v>
      </c>
    </row>
    <row r="12" spans="1:13" x14ac:dyDescent="0.3">
      <c r="A12" s="19" t="s">
        <v>54</v>
      </c>
      <c r="B12" s="21">
        <v>138</v>
      </c>
      <c r="C12" s="21">
        <v>156</v>
      </c>
      <c r="D12" s="21">
        <v>147</v>
      </c>
      <c r="E12" s="25">
        <v>139</v>
      </c>
      <c r="F12" s="25">
        <v>144</v>
      </c>
      <c r="G12" s="25">
        <v>138</v>
      </c>
      <c r="H12" s="25">
        <v>129</v>
      </c>
      <c r="I12" s="25">
        <v>131</v>
      </c>
      <c r="J12" s="25">
        <v>146</v>
      </c>
      <c r="K12" s="21">
        <v>143</v>
      </c>
      <c r="L12" s="21">
        <v>135</v>
      </c>
      <c r="M12" s="21">
        <v>127</v>
      </c>
    </row>
    <row r="13" spans="1:13" x14ac:dyDescent="0.3">
      <c r="A13" s="19" t="s">
        <v>48</v>
      </c>
      <c r="B13" s="21">
        <v>153</v>
      </c>
      <c r="C13" s="21">
        <v>156</v>
      </c>
      <c r="D13" s="21">
        <v>173</v>
      </c>
      <c r="E13" s="25">
        <v>187</v>
      </c>
      <c r="F13" s="25">
        <v>137</v>
      </c>
      <c r="G13" s="25">
        <v>101</v>
      </c>
      <c r="H13" s="25">
        <v>108</v>
      </c>
      <c r="I13" s="25">
        <v>125</v>
      </c>
      <c r="J13" s="25">
        <v>136</v>
      </c>
      <c r="K13" s="21">
        <v>142</v>
      </c>
      <c r="L13" s="21">
        <v>150</v>
      </c>
      <c r="M13" s="21">
        <v>154</v>
      </c>
    </row>
    <row r="14" spans="1:13" s="9" customFormat="1" x14ac:dyDescent="0.3">
      <c r="A14" s="6" t="s">
        <v>55</v>
      </c>
      <c r="B14" s="14">
        <f>SUM(B10:B13)</f>
        <v>1104</v>
      </c>
      <c r="C14" s="14">
        <f>SUM(C10:C13)</f>
        <v>1110</v>
      </c>
      <c r="D14" s="14">
        <f>SUM(D10:D13)</f>
        <v>1117</v>
      </c>
      <c r="E14" s="14">
        <f>SUM(E10:E13)</f>
        <v>1115</v>
      </c>
      <c r="F14" s="14">
        <f t="shared" ref="F14:K14" si="2">SUM(F10:F13)</f>
        <v>1034</v>
      </c>
      <c r="G14" s="14">
        <f t="shared" si="2"/>
        <v>1013</v>
      </c>
      <c r="H14" s="14">
        <f t="shared" si="2"/>
        <v>1029</v>
      </c>
      <c r="I14" s="14">
        <f t="shared" si="2"/>
        <v>954</v>
      </c>
      <c r="J14" s="14">
        <f t="shared" si="2"/>
        <v>1008</v>
      </c>
      <c r="K14" s="14">
        <f t="shared" si="2"/>
        <v>1170</v>
      </c>
      <c r="L14" s="14">
        <f t="shared" ref="L14:M14" si="3">SUM(L10:L13)</f>
        <v>1265</v>
      </c>
      <c r="M14" s="14">
        <f t="shared" si="3"/>
        <v>1193</v>
      </c>
    </row>
    <row r="16" spans="1:13" s="1" customFormat="1" x14ac:dyDescent="0.3">
      <c r="A16" s="1" t="s">
        <v>50</v>
      </c>
      <c r="B16" s="7">
        <f>B7-B14</f>
        <v>-173</v>
      </c>
      <c r="C16" s="7">
        <f>C7-C14</f>
        <v>-133</v>
      </c>
      <c r="D16" s="7">
        <f>D7-D14</f>
        <v>172</v>
      </c>
      <c r="E16" s="7">
        <f>E7-E14</f>
        <v>178</v>
      </c>
      <c r="F16" s="7">
        <f t="shared" ref="F16:K16" si="4">F7-F14</f>
        <v>-149</v>
      </c>
      <c r="G16" s="7">
        <f t="shared" si="4"/>
        <v>-83</v>
      </c>
      <c r="H16" s="7">
        <f t="shared" si="4"/>
        <v>388</v>
      </c>
      <c r="I16" s="7">
        <f t="shared" si="4"/>
        <v>17</v>
      </c>
      <c r="J16" s="7">
        <f t="shared" si="4"/>
        <v>-94</v>
      </c>
      <c r="K16" s="7">
        <f t="shared" si="4"/>
        <v>-45</v>
      </c>
      <c r="L16" s="7">
        <f t="shared" ref="L16:M16" si="5">L7-L14</f>
        <v>-293</v>
      </c>
      <c r="M16" s="7">
        <f t="shared" si="5"/>
        <v>-216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D6756-AF01-45D7-9551-06AA3358D5FA}">
  <dimension ref="A1:M16"/>
  <sheetViews>
    <sheetView zoomScale="86" zoomScaleNormal="86" workbookViewId="0">
      <selection activeCell="Q1" sqref="Q1"/>
    </sheetView>
  </sheetViews>
  <sheetFormatPr defaultColWidth="8.7265625" defaultRowHeight="12" x14ac:dyDescent="0.3"/>
  <cols>
    <col min="1" max="1" width="21.26953125" style="3" customWidth="1"/>
    <col min="2" max="4" width="8.54296875" style="2" customWidth="1"/>
    <col min="5" max="13" width="8.7265625" style="2"/>
    <col min="14" max="16384" width="8.7265625" style="3"/>
  </cols>
  <sheetData>
    <row r="1" spans="1:13" x14ac:dyDescent="0.3">
      <c r="A1" s="1" t="s">
        <v>56</v>
      </c>
      <c r="B1" s="5"/>
      <c r="C1" s="5"/>
      <c r="D1" s="5"/>
      <c r="E1" s="21"/>
      <c r="F1" s="21"/>
      <c r="G1" s="21"/>
      <c r="H1" s="21"/>
      <c r="I1" s="21"/>
      <c r="J1" s="21"/>
      <c r="K1" s="21"/>
      <c r="L1" s="21"/>
      <c r="M1" s="21"/>
    </row>
    <row r="2" spans="1:13" x14ac:dyDescent="0.3">
      <c r="A2" s="16" t="s">
        <v>58</v>
      </c>
      <c r="B2" s="17"/>
      <c r="C2" s="17"/>
      <c r="D2" s="17"/>
      <c r="E2" s="20"/>
      <c r="F2" s="20"/>
      <c r="G2" s="21"/>
      <c r="H2" s="21"/>
      <c r="I2" s="21"/>
      <c r="J2" s="21"/>
      <c r="K2" s="21"/>
      <c r="L2" s="21"/>
      <c r="M2" s="21"/>
    </row>
    <row r="3" spans="1:13" x14ac:dyDescent="0.3">
      <c r="A3" s="1"/>
      <c r="B3" s="4" t="s">
        <v>45</v>
      </c>
      <c r="C3" s="5"/>
      <c r="D3" s="5"/>
      <c r="E3" s="21"/>
      <c r="F3" s="21"/>
      <c r="G3" s="21"/>
      <c r="H3" s="21"/>
      <c r="I3" s="4" t="s">
        <v>45</v>
      </c>
      <c r="J3" s="21"/>
      <c r="K3" s="21"/>
      <c r="L3" s="21"/>
      <c r="M3" s="21"/>
    </row>
    <row r="4" spans="1:13" x14ac:dyDescent="0.3">
      <c r="A4" s="10" t="s">
        <v>46</v>
      </c>
      <c r="B4" s="11">
        <v>2015</v>
      </c>
      <c r="C4" s="11">
        <v>2016</v>
      </c>
      <c r="D4" s="11">
        <v>2017</v>
      </c>
      <c r="E4" s="5">
        <v>2018</v>
      </c>
      <c r="F4" s="5">
        <v>2019</v>
      </c>
      <c r="G4" s="5">
        <v>2020</v>
      </c>
      <c r="H4" s="5">
        <v>2021</v>
      </c>
      <c r="I4" s="5">
        <v>2022</v>
      </c>
      <c r="J4" s="5">
        <v>2023</v>
      </c>
      <c r="K4" s="5">
        <v>2024</v>
      </c>
      <c r="L4" s="5">
        <v>2025</v>
      </c>
      <c r="M4" s="5">
        <v>2026</v>
      </c>
    </row>
    <row r="5" spans="1:13" x14ac:dyDescent="0.3">
      <c r="A5" s="10" t="s">
        <v>49</v>
      </c>
      <c r="B5" s="11"/>
      <c r="C5" s="11"/>
      <c r="D5" s="11"/>
      <c r="E5" s="5"/>
      <c r="F5" s="5"/>
      <c r="G5" s="5"/>
      <c r="H5" s="5"/>
      <c r="I5" s="5"/>
      <c r="J5" s="5"/>
      <c r="K5" s="5"/>
      <c r="L5" s="5"/>
      <c r="M5" s="5"/>
    </row>
    <row r="6" spans="1:13" x14ac:dyDescent="0.3">
      <c r="A6" s="22" t="s">
        <v>17</v>
      </c>
      <c r="B6" s="23">
        <v>238</v>
      </c>
      <c r="C6" s="23">
        <v>274</v>
      </c>
      <c r="D6" s="23">
        <v>254</v>
      </c>
      <c r="E6" s="21">
        <v>234</v>
      </c>
      <c r="F6" s="21">
        <v>235</v>
      </c>
      <c r="G6" s="21">
        <v>236</v>
      </c>
      <c r="H6" s="21">
        <v>235</v>
      </c>
      <c r="I6" s="21">
        <v>218</v>
      </c>
      <c r="J6" s="21">
        <v>229</v>
      </c>
      <c r="K6" s="21">
        <v>237</v>
      </c>
      <c r="L6" s="21">
        <v>229</v>
      </c>
      <c r="M6" s="21">
        <v>229</v>
      </c>
    </row>
    <row r="7" spans="1:13" s="6" customFormat="1" x14ac:dyDescent="0.3">
      <c r="A7" s="12" t="s">
        <v>52</v>
      </c>
      <c r="B7" s="15">
        <f>B6</f>
        <v>238</v>
      </c>
      <c r="C7" s="15">
        <f>C6</f>
        <v>274</v>
      </c>
      <c r="D7" s="15">
        <f>D6</f>
        <v>254</v>
      </c>
      <c r="E7" s="15">
        <f>E6</f>
        <v>234</v>
      </c>
      <c r="F7" s="15">
        <f t="shared" ref="F7:K7" si="0">F6</f>
        <v>235</v>
      </c>
      <c r="G7" s="15">
        <f t="shared" si="0"/>
        <v>236</v>
      </c>
      <c r="H7" s="15">
        <f t="shared" si="0"/>
        <v>235</v>
      </c>
      <c r="I7" s="15">
        <f t="shared" si="0"/>
        <v>218</v>
      </c>
      <c r="J7" s="15">
        <f t="shared" si="0"/>
        <v>229</v>
      </c>
      <c r="K7" s="15">
        <f t="shared" si="0"/>
        <v>237</v>
      </c>
      <c r="L7" s="15">
        <f t="shared" ref="L7:M7" si="1">L6</f>
        <v>229</v>
      </c>
      <c r="M7" s="15">
        <f t="shared" si="1"/>
        <v>229</v>
      </c>
    </row>
    <row r="8" spans="1:13" x14ac:dyDescent="0.3">
      <c r="A8" s="10"/>
      <c r="B8" s="11"/>
      <c r="C8" s="11"/>
      <c r="D8" s="11"/>
      <c r="E8" s="5"/>
      <c r="F8" s="5"/>
      <c r="G8" s="5"/>
      <c r="H8" s="5"/>
      <c r="I8" s="5"/>
      <c r="J8" s="5"/>
      <c r="K8" s="5"/>
      <c r="L8" s="5"/>
      <c r="M8" s="5"/>
    </row>
    <row r="9" spans="1:13" x14ac:dyDescent="0.3">
      <c r="A9" s="1" t="s">
        <v>26</v>
      </c>
      <c r="B9" s="5"/>
      <c r="C9" s="5"/>
      <c r="D9" s="5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3">
      <c r="A10" s="19" t="s">
        <v>47</v>
      </c>
      <c r="B10" s="21">
        <v>22</v>
      </c>
      <c r="C10" s="21">
        <v>23</v>
      </c>
      <c r="D10" s="21">
        <v>17</v>
      </c>
      <c r="E10" s="25">
        <v>21</v>
      </c>
      <c r="F10" s="25">
        <v>18</v>
      </c>
      <c r="G10" s="25">
        <v>24</v>
      </c>
      <c r="H10" s="25">
        <v>30</v>
      </c>
      <c r="I10" s="25">
        <v>25</v>
      </c>
      <c r="J10" s="25">
        <v>31</v>
      </c>
      <c r="K10" s="21">
        <v>37</v>
      </c>
      <c r="L10" s="21">
        <v>34</v>
      </c>
      <c r="M10" s="21">
        <v>28</v>
      </c>
    </row>
    <row r="11" spans="1:13" x14ac:dyDescent="0.3">
      <c r="A11" s="19" t="s">
        <v>53</v>
      </c>
      <c r="B11" s="21">
        <v>78</v>
      </c>
      <c r="C11" s="21">
        <v>100</v>
      </c>
      <c r="D11" s="21">
        <v>69</v>
      </c>
      <c r="E11" s="25">
        <v>46</v>
      </c>
      <c r="F11" s="25">
        <v>48</v>
      </c>
      <c r="G11" s="25">
        <v>59</v>
      </c>
      <c r="H11" s="25">
        <v>50</v>
      </c>
      <c r="I11" s="25">
        <v>26</v>
      </c>
      <c r="J11" s="25">
        <v>25</v>
      </c>
      <c r="K11" s="21">
        <v>27</v>
      </c>
      <c r="L11" s="21">
        <v>33</v>
      </c>
      <c r="M11" s="21">
        <v>33</v>
      </c>
    </row>
    <row r="12" spans="1:13" x14ac:dyDescent="0.3">
      <c r="A12" s="19" t="s">
        <v>54</v>
      </c>
      <c r="B12" s="21">
        <v>47</v>
      </c>
      <c r="C12" s="21">
        <v>50</v>
      </c>
      <c r="D12" s="21">
        <v>80</v>
      </c>
      <c r="E12" s="25">
        <v>72</v>
      </c>
      <c r="F12" s="25">
        <v>81</v>
      </c>
      <c r="G12" s="25">
        <v>83</v>
      </c>
      <c r="H12" s="25">
        <v>82</v>
      </c>
      <c r="I12" s="25">
        <v>88</v>
      </c>
      <c r="J12" s="25">
        <v>120</v>
      </c>
      <c r="K12" s="21">
        <v>94</v>
      </c>
      <c r="L12" s="21">
        <v>100</v>
      </c>
      <c r="M12" s="21">
        <v>109</v>
      </c>
    </row>
    <row r="13" spans="1:13" x14ac:dyDescent="0.3">
      <c r="A13" s="19" t="s">
        <v>48</v>
      </c>
      <c r="B13" s="21">
        <v>77</v>
      </c>
      <c r="C13" s="21">
        <v>83</v>
      </c>
      <c r="D13" s="21">
        <v>86</v>
      </c>
      <c r="E13" s="25">
        <v>91</v>
      </c>
      <c r="F13" s="25">
        <v>92</v>
      </c>
      <c r="G13" s="25">
        <v>65</v>
      </c>
      <c r="H13" s="25">
        <v>67</v>
      </c>
      <c r="I13" s="25">
        <v>62</v>
      </c>
      <c r="J13" s="25">
        <v>70</v>
      </c>
      <c r="K13" s="21">
        <v>68</v>
      </c>
      <c r="L13" s="21">
        <v>69</v>
      </c>
      <c r="M13" s="21">
        <v>70</v>
      </c>
    </row>
    <row r="14" spans="1:13" s="9" customFormat="1" x14ac:dyDescent="0.3">
      <c r="A14" s="6" t="s">
        <v>55</v>
      </c>
      <c r="B14" s="14">
        <f>SUM(B10:B13)</f>
        <v>224</v>
      </c>
      <c r="C14" s="14">
        <f>SUM(C10:C13)</f>
        <v>256</v>
      </c>
      <c r="D14" s="14">
        <f>SUM(D10:D13)</f>
        <v>252</v>
      </c>
      <c r="E14" s="14">
        <f>SUM(E10:E13)</f>
        <v>230</v>
      </c>
      <c r="F14" s="14">
        <f t="shared" ref="F14:K14" si="2">SUM(F10:F13)</f>
        <v>239</v>
      </c>
      <c r="G14" s="14">
        <f t="shared" si="2"/>
        <v>231</v>
      </c>
      <c r="H14" s="14">
        <f t="shared" si="2"/>
        <v>229</v>
      </c>
      <c r="I14" s="14">
        <f t="shared" si="2"/>
        <v>201</v>
      </c>
      <c r="J14" s="14">
        <f t="shared" si="2"/>
        <v>246</v>
      </c>
      <c r="K14" s="14">
        <f t="shared" si="2"/>
        <v>226</v>
      </c>
      <c r="L14" s="14">
        <f t="shared" ref="L14:M14" si="3">SUM(L10:L13)</f>
        <v>236</v>
      </c>
      <c r="M14" s="14">
        <f t="shared" si="3"/>
        <v>240</v>
      </c>
    </row>
    <row r="16" spans="1:13" s="1" customFormat="1" x14ac:dyDescent="0.3">
      <c r="A16" s="1" t="s">
        <v>50</v>
      </c>
      <c r="B16" s="7">
        <f>B7-B14</f>
        <v>14</v>
      </c>
      <c r="C16" s="7">
        <f>C7-C14</f>
        <v>18</v>
      </c>
      <c r="D16" s="7">
        <f>D7-D14</f>
        <v>2</v>
      </c>
      <c r="E16" s="7">
        <f>E7-E14</f>
        <v>4</v>
      </c>
      <c r="F16" s="7">
        <f t="shared" ref="F16:K16" si="4">F7-F14</f>
        <v>-4</v>
      </c>
      <c r="G16" s="7">
        <f t="shared" si="4"/>
        <v>5</v>
      </c>
      <c r="H16" s="7">
        <f t="shared" si="4"/>
        <v>6</v>
      </c>
      <c r="I16" s="7">
        <f t="shared" si="4"/>
        <v>17</v>
      </c>
      <c r="J16" s="7">
        <f t="shared" si="4"/>
        <v>-17</v>
      </c>
      <c r="K16" s="7">
        <f t="shared" si="4"/>
        <v>11</v>
      </c>
      <c r="L16" s="7">
        <f t="shared" ref="L16:M16" si="5">L7-L14</f>
        <v>-7</v>
      </c>
      <c r="M16" s="7">
        <f t="shared" si="5"/>
        <v>-11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D7AAD204BE0D40BB47B76A8507B4F9" ma:contentTypeVersion="19" ma:contentTypeDescription="Create a new document." ma:contentTypeScope="" ma:versionID="7f920ffe01118d54bfd9e1dcd60bfb27">
  <xsd:schema xmlns:xsd="http://www.w3.org/2001/XMLSchema" xmlns:xs="http://www.w3.org/2001/XMLSchema" xmlns:p="http://schemas.microsoft.com/office/2006/metadata/properties" xmlns:ns2="e6ef0b8b-83ff-4a03-be1f-a420502a086f" xmlns:ns3="c6bd4f50-958d-40b1-9c73-cd66d2d88a2d" targetNamespace="http://schemas.microsoft.com/office/2006/metadata/properties" ma:root="true" ma:fieldsID="2dcdfcca3d8a6094f6c0412f1ae24bd4" ns2:_="" ns3:_="">
    <xsd:import namespace="e6ef0b8b-83ff-4a03-be1f-a420502a086f"/>
    <xsd:import namespace="c6bd4f50-958d-40b1-9c73-cd66d2d88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f0b8b-83ff-4a03-be1f-a420502a08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9f579ce-fdda-4824-a47d-a5db31f0c8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bd4f50-958d-40b1-9c73-cd66d2d88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ce04682-f560-4345-ac53-64b95639bd8e}" ma:internalName="TaxCatchAll" ma:showField="CatchAllData" ma:web="c6bd4f50-958d-40b1-9c73-cd66d2d88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bd4f50-958d-40b1-9c73-cd66d2d88a2d" xsi:nil="true"/>
    <lcf76f155ced4ddcb4097134ff3c332f xmlns="e6ef0b8b-83ff-4a03-be1f-a420502a08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2207B7-64D5-4DDA-B584-CDA9B6B5A8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ef0b8b-83ff-4a03-be1f-a420502a086f"/>
    <ds:schemaRef ds:uri="c6bd4f50-958d-40b1-9c73-cd66d2d88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BB014A-7426-4A70-B6C1-79FDBEDE95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A7DD36-6B24-4939-9DDC-6D6394ABE4A7}">
  <ds:schemaRefs>
    <ds:schemaRef ds:uri="http://purl.org/dc/terms/"/>
    <ds:schemaRef ds:uri="http://purl.org/dc/elements/1.1/"/>
    <ds:schemaRef ds:uri="c6bd4f50-958d-40b1-9c73-cd66d2d88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6ef0b8b-83ff-4a03-be1f-a420502a086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Explanatory notes</vt:lpstr>
      <vt:lpstr>Ruthenium</vt:lpstr>
      <vt:lpstr>Iridium</vt:lpstr>
      <vt:lpstr>Market_balance_components</vt:lpstr>
      <vt:lpstr>Regional_definitions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AJC</dc:creator>
  <cp:keywords/>
  <dc:description/>
  <cp:lastModifiedBy>Brenda Aitken</cp:lastModifiedBy>
  <cp:revision/>
  <dcterms:created xsi:type="dcterms:W3CDTF">2016-10-24T07:45:25Z</dcterms:created>
  <dcterms:modified xsi:type="dcterms:W3CDTF">2026-05-13T17:09:35Z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511531-3b62-4ad0-a3e4-a04202c385ac_Enabled">
    <vt:lpwstr>true</vt:lpwstr>
  </property>
  <property fmtid="{D5CDD505-2E9C-101B-9397-08002B2CF9AE}" pid="3" name="MSIP_Label_4e511531-3b62-4ad0-a3e4-a04202c385ac_SetDate">
    <vt:lpwstr>2020-05-13T15:23:01Z</vt:lpwstr>
  </property>
  <property fmtid="{D5CDD505-2E9C-101B-9397-08002B2CF9AE}" pid="4" name="MSIP_Label_4e511531-3b62-4ad0-a3e4-a04202c385ac_Method">
    <vt:lpwstr>Privileged</vt:lpwstr>
  </property>
  <property fmtid="{D5CDD505-2E9C-101B-9397-08002B2CF9AE}" pid="5" name="MSIP_Label_4e511531-3b62-4ad0-a3e4-a04202c385ac_Name">
    <vt:lpwstr>4e511531-3b62-4ad0-a3e4-a04202c385ac</vt:lpwstr>
  </property>
  <property fmtid="{D5CDD505-2E9C-101B-9397-08002B2CF9AE}" pid="6" name="MSIP_Label_4e511531-3b62-4ad0-a3e4-a04202c385ac_SiteId">
    <vt:lpwstr>cc7f83dd-bc5a-4682-9b3e-062a900202a2</vt:lpwstr>
  </property>
  <property fmtid="{D5CDD505-2E9C-101B-9397-08002B2CF9AE}" pid="7" name="MSIP_Label_4e511531-3b62-4ad0-a3e4-a04202c385ac_ActionId">
    <vt:lpwstr>d334052a-7aa2-40f1-a236-00000c6802d7</vt:lpwstr>
  </property>
  <property fmtid="{D5CDD505-2E9C-101B-9397-08002B2CF9AE}" pid="8" name="MSIP_Label_4e511531-3b62-4ad0-a3e4-a04202c385ac_ContentBits">
    <vt:lpwstr>0</vt:lpwstr>
  </property>
  <property fmtid="{D5CDD505-2E9C-101B-9397-08002B2CF9AE}" pid="9" name="ContentTypeId">
    <vt:lpwstr>0x0101000CD7AAD204BE0D40BB47B76A8507B4F9</vt:lpwstr>
  </property>
  <property fmtid="{D5CDD505-2E9C-101B-9397-08002B2CF9AE}" pid="10" name="MediaServiceImageTags">
    <vt:lpwstr/>
  </property>
</Properties>
</file>