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M:\Active RDW\History\"/>
    </mc:Choice>
  </mc:AlternateContent>
  <xr:revisionPtr revIDLastSave="0" documentId="13_ncr:1_{809BB8CE-4576-4103-A4BB-4F2AB88B64E8}" xr6:coauthVersionLast="47" xr6:coauthVersionMax="47" xr10:uidLastSave="{00000000-0000-0000-0000-000000000000}"/>
  <bookViews>
    <workbookView xWindow="-108" yWindow="-108" windowWidth="23256" windowHeight="12576" firstSheet="1" activeTab="4" xr2:uid="{00000000-000D-0000-FFFF-FFFF00000000}"/>
  </bookViews>
  <sheets>
    <sheet name="Data sources and notes" sheetId="7" r:id="rId1"/>
    <sheet name="Explanatory notes" sheetId="8" r:id="rId2"/>
    <sheet name="Platinum" sheetId="2" r:id="rId3"/>
    <sheet name="Palladium" sheetId="3" r:id="rId4"/>
    <sheet name="Rhodium" sheetId="1" r:id="rId5"/>
  </sheets>
  <definedNames>
    <definedName name="Market_balance_components">'Explanatory notes'!$A$11</definedName>
    <definedName name="Regional_definitions">'Explanatory notes'!$A$4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22" i="1" l="1"/>
  <c r="AM18" i="1"/>
  <c r="AM23" i="1" s="1"/>
  <c r="AR97" i="3"/>
  <c r="AR98" i="3" s="1"/>
  <c r="AR86" i="3"/>
  <c r="AR75" i="3"/>
  <c r="AR64" i="3"/>
  <c r="AR53" i="3"/>
  <c r="AR30" i="3"/>
  <c r="AR23" i="3"/>
  <c r="AR22" i="3"/>
  <c r="AR21" i="3"/>
  <c r="AR20" i="3"/>
  <c r="AR19" i="3"/>
  <c r="AR18" i="3"/>
  <c r="AR17" i="3"/>
  <c r="AR16" i="3"/>
  <c r="AQ22" i="3"/>
  <c r="AP22" i="3"/>
  <c r="AO22" i="3"/>
  <c r="AN22" i="3"/>
  <c r="AM22" i="3"/>
  <c r="AL22" i="3"/>
  <c r="AK22" i="3"/>
  <c r="AJ22" i="3"/>
  <c r="AI22" i="3"/>
  <c r="AW109" i="2"/>
  <c r="AW96" i="2"/>
  <c r="AW83" i="2"/>
  <c r="AW70" i="2"/>
  <c r="AW57" i="2"/>
  <c r="AW32" i="2"/>
  <c r="AW23" i="2"/>
  <c r="AW22" i="2"/>
  <c r="AW21" i="2"/>
  <c r="AW20" i="2"/>
  <c r="AW19" i="2"/>
  <c r="AW18" i="2"/>
  <c r="AW17" i="2"/>
  <c r="AW16" i="2"/>
  <c r="AW15" i="2"/>
  <c r="AW14" i="2"/>
  <c r="AV22" i="2"/>
  <c r="AU22" i="2"/>
  <c r="AT22" i="2"/>
  <c r="AS22" i="2"/>
  <c r="AR22" i="2"/>
  <c r="AQ22" i="2"/>
  <c r="AP22" i="2"/>
  <c r="AO22" i="2"/>
  <c r="AN22" i="2"/>
  <c r="AV16" i="2"/>
  <c r="AU16" i="2"/>
  <c r="AT16" i="2"/>
  <c r="AS16" i="2"/>
  <c r="AR16" i="2"/>
  <c r="AQ16" i="2"/>
  <c r="AP16" i="2"/>
  <c r="AO16" i="2"/>
  <c r="AN16" i="2"/>
  <c r="AM16" i="2"/>
  <c r="AL16" i="2"/>
  <c r="AK16" i="2"/>
  <c r="AJ16" i="2"/>
  <c r="AI16" i="2"/>
  <c r="AH16" i="2"/>
  <c r="AG16" i="2"/>
  <c r="AF16" i="2"/>
  <c r="G70" i="2"/>
  <c r="AR24" i="3" l="1"/>
  <c r="AR31" i="3" s="1"/>
  <c r="AW110" i="2"/>
  <c r="AW24" i="2"/>
  <c r="AW26" i="2" s="1"/>
  <c r="AW33" i="2" l="1"/>
  <c r="AL22" i="1" l="1"/>
  <c r="AL18" i="1"/>
  <c r="AL10" i="1"/>
  <c r="AQ97" i="3"/>
  <c r="AQ86" i="3"/>
  <c r="AQ75" i="3"/>
  <c r="AQ64" i="3"/>
  <c r="AQ53" i="3"/>
  <c r="AQ30" i="3"/>
  <c r="AQ23" i="3"/>
  <c r="AQ21" i="3"/>
  <c r="AQ20" i="3"/>
  <c r="AQ19" i="3"/>
  <c r="AQ18" i="3"/>
  <c r="AQ17" i="3"/>
  <c r="AQ16" i="3"/>
  <c r="AQ13" i="3"/>
  <c r="AV23" i="2"/>
  <c r="AU23" i="2"/>
  <c r="AT23" i="2"/>
  <c r="AS23" i="2"/>
  <c r="AR23" i="2"/>
  <c r="AQ23" i="2"/>
  <c r="AV21" i="2"/>
  <c r="AU21" i="2"/>
  <c r="AT21" i="2"/>
  <c r="AS21" i="2"/>
  <c r="AR21" i="2"/>
  <c r="AQ21" i="2"/>
  <c r="AV20" i="2"/>
  <c r="AU20" i="2"/>
  <c r="AT20" i="2"/>
  <c r="AS20" i="2"/>
  <c r="AR20" i="2"/>
  <c r="AQ20" i="2"/>
  <c r="AV19" i="2"/>
  <c r="AU19" i="2"/>
  <c r="AT19" i="2"/>
  <c r="AS19" i="2"/>
  <c r="AR19" i="2"/>
  <c r="AQ19" i="2"/>
  <c r="AV18" i="2"/>
  <c r="AU18" i="2"/>
  <c r="AT18" i="2"/>
  <c r="AS18" i="2"/>
  <c r="AR18" i="2"/>
  <c r="AQ18" i="2"/>
  <c r="AV17" i="2"/>
  <c r="AU17" i="2"/>
  <c r="AT17" i="2"/>
  <c r="AS17" i="2"/>
  <c r="AR17" i="2"/>
  <c r="AQ17" i="2"/>
  <c r="AV15" i="2"/>
  <c r="AU15" i="2"/>
  <c r="AT15" i="2"/>
  <c r="AS15" i="2"/>
  <c r="AR15" i="2"/>
  <c r="AQ15" i="2"/>
  <c r="AV14" i="2"/>
  <c r="AU14" i="2"/>
  <c r="AT14" i="2"/>
  <c r="AS14" i="2"/>
  <c r="AR14" i="2"/>
  <c r="AQ14" i="2"/>
  <c r="AV109" i="2"/>
  <c r="AV96" i="2"/>
  <c r="AV83" i="2"/>
  <c r="AV70" i="2"/>
  <c r="AV57" i="2"/>
  <c r="AV32" i="2"/>
  <c r="AV11" i="2"/>
  <c r="AL23" i="1" l="1"/>
  <c r="AL24" i="1" s="1"/>
  <c r="AQ24" i="3"/>
  <c r="AQ31" i="3" s="1"/>
  <c r="AQ32" i="3" s="1"/>
  <c r="AQ98" i="3"/>
  <c r="AV110" i="2"/>
  <c r="AV24" i="2"/>
  <c r="AV26" i="2" s="1"/>
  <c r="AV33" i="2" l="1"/>
  <c r="AV34" i="2" s="1"/>
  <c r="AK22" i="1" l="1"/>
  <c r="AK18" i="1"/>
  <c r="AK10" i="1"/>
  <c r="AP86" i="3"/>
  <c r="AP97" i="3"/>
  <c r="AP75" i="3"/>
  <c r="AP64" i="3"/>
  <c r="AP53" i="3"/>
  <c r="AP30" i="3"/>
  <c r="AP23" i="3"/>
  <c r="AP21" i="3"/>
  <c r="AP20" i="3"/>
  <c r="AP19" i="3"/>
  <c r="AP18" i="3"/>
  <c r="AP17" i="3"/>
  <c r="AP16" i="3"/>
  <c r="AP13" i="3"/>
  <c r="AU32" i="2"/>
  <c r="AU109" i="2"/>
  <c r="AU96" i="2"/>
  <c r="AU83" i="2"/>
  <c r="AU70" i="2"/>
  <c r="AU57" i="2"/>
  <c r="AU11" i="2"/>
  <c r="AP98" i="3" l="1"/>
  <c r="AK23" i="1"/>
  <c r="AK24" i="1" s="1"/>
  <c r="AU110" i="2"/>
  <c r="AU24" i="2"/>
  <c r="AU26" i="2" s="1"/>
  <c r="AP24" i="3"/>
  <c r="AP31" i="3" s="1"/>
  <c r="AP32" i="3" s="1"/>
  <c r="AU33" i="2" l="1"/>
  <c r="AU34" i="2" s="1"/>
  <c r="AJ22" i="1"/>
  <c r="AJ18" i="1"/>
  <c r="AJ10" i="1"/>
  <c r="AO97" i="3"/>
  <c r="AO86" i="3"/>
  <c r="AO75" i="3"/>
  <c r="AO64" i="3"/>
  <c r="AO53" i="3"/>
  <c r="AO30" i="3"/>
  <c r="AO23" i="3"/>
  <c r="AO21" i="3"/>
  <c r="AO20" i="3"/>
  <c r="AO19" i="3"/>
  <c r="AO18" i="3"/>
  <c r="AO17" i="3"/>
  <c r="AO16" i="3"/>
  <c r="AO13" i="3"/>
  <c r="AO98" i="3" l="1"/>
  <c r="AJ23" i="1"/>
  <c r="AJ24" i="1" s="1"/>
  <c r="AO24" i="3"/>
  <c r="AO31" i="3" s="1"/>
  <c r="AO32" i="3" s="1"/>
  <c r="AT11" i="2" l="1"/>
  <c r="AT32" i="2"/>
  <c r="AT109" i="2"/>
  <c r="AT96" i="2"/>
  <c r="AT83" i="2"/>
  <c r="AT70" i="2"/>
  <c r="AT57" i="2"/>
  <c r="AT110" i="2" l="1"/>
  <c r="AT24" i="2"/>
  <c r="AT26" i="2" s="1"/>
  <c r="AT33" i="2" l="1"/>
  <c r="AT34" i="2" s="1"/>
  <c r="B83" i="2" l="1"/>
  <c r="AN23" i="3" l="1"/>
  <c r="AM23" i="3"/>
  <c r="AL23" i="3"/>
  <c r="AK23" i="3"/>
  <c r="AJ23" i="3"/>
  <c r="AN21" i="3"/>
  <c r="AM21" i="3"/>
  <c r="AL21" i="3"/>
  <c r="AK21" i="3"/>
  <c r="AJ21" i="3"/>
  <c r="AN20" i="3"/>
  <c r="AM20" i="3"/>
  <c r="AL20" i="3"/>
  <c r="AK20" i="3"/>
  <c r="AJ20" i="3"/>
  <c r="AN19" i="3"/>
  <c r="AM19" i="3"/>
  <c r="AL19" i="3"/>
  <c r="AK19" i="3"/>
  <c r="AJ19" i="3"/>
  <c r="AN18" i="3"/>
  <c r="AM18" i="3"/>
  <c r="AL18" i="3"/>
  <c r="AK18" i="3"/>
  <c r="AJ18" i="3"/>
  <c r="AN17" i="3"/>
  <c r="AM17" i="3"/>
  <c r="AL17" i="3"/>
  <c r="AK17" i="3"/>
  <c r="AJ17" i="3"/>
  <c r="AN16" i="3"/>
  <c r="AM16" i="3"/>
  <c r="AL16" i="3"/>
  <c r="AK16" i="3"/>
  <c r="AJ16" i="3"/>
  <c r="AP23" i="2"/>
  <c r="AO23" i="2"/>
  <c r="AP21" i="2"/>
  <c r="AO21" i="2"/>
  <c r="AP20" i="2"/>
  <c r="AO20" i="2"/>
  <c r="AP19" i="2"/>
  <c r="AO19" i="2"/>
  <c r="AP18" i="2"/>
  <c r="AO18" i="2"/>
  <c r="AP17" i="2"/>
  <c r="AO17" i="2"/>
  <c r="AP15" i="2"/>
  <c r="AO15" i="2"/>
  <c r="AP14" i="2"/>
  <c r="AO14" i="2"/>
  <c r="AI22" i="1"/>
  <c r="AI18" i="1"/>
  <c r="AI10" i="1"/>
  <c r="AN30" i="3"/>
  <c r="AN97" i="3"/>
  <c r="AN86" i="3"/>
  <c r="AN75" i="3"/>
  <c r="AN64" i="3"/>
  <c r="AN53" i="3"/>
  <c r="AN13" i="3"/>
  <c r="AS109" i="2"/>
  <c r="AS96" i="2"/>
  <c r="AS83" i="2"/>
  <c r="AS70" i="2"/>
  <c r="AS57" i="2"/>
  <c r="AS11" i="2"/>
  <c r="AN24" i="3" l="1"/>
  <c r="AN31" i="3" s="1"/>
  <c r="AS24" i="2"/>
  <c r="AS26" i="2" s="1"/>
  <c r="AN98" i="3"/>
  <c r="AS110" i="2"/>
  <c r="AI23" i="1"/>
  <c r="AS32" i="2"/>
  <c r="AI132" i="3"/>
  <c r="AI131" i="3"/>
  <c r="AI130" i="3"/>
  <c r="AI126" i="3"/>
  <c r="AI125" i="3"/>
  <c r="AI124" i="3"/>
  <c r="AI120" i="3"/>
  <c r="AI119" i="3"/>
  <c r="AI118" i="3"/>
  <c r="AI114" i="3"/>
  <c r="AI113" i="3"/>
  <c r="AI112" i="3"/>
  <c r="AI108" i="3"/>
  <c r="AI107" i="3"/>
  <c r="AI106" i="3"/>
  <c r="AI159" i="3"/>
  <c r="AI151" i="3"/>
  <c r="AI143" i="3"/>
  <c r="AI109" i="3" l="1"/>
  <c r="AI127" i="3"/>
  <c r="AI121" i="3"/>
  <c r="AS33" i="2"/>
  <c r="AS34" i="2" s="1"/>
  <c r="AI24" i="1"/>
  <c r="AN32" i="3"/>
  <c r="AI115" i="3"/>
  <c r="AI133" i="3"/>
  <c r="S20" i="3"/>
  <c r="R20" i="3"/>
  <c r="Q20" i="3"/>
  <c r="P20" i="3"/>
  <c r="O20" i="3"/>
  <c r="N20" i="3"/>
  <c r="M20" i="3"/>
  <c r="L20" i="3"/>
  <c r="K20" i="3"/>
  <c r="J20" i="3"/>
  <c r="I20" i="3"/>
  <c r="H20" i="3"/>
  <c r="G20" i="3"/>
  <c r="F20" i="3"/>
  <c r="E20" i="3"/>
  <c r="D20" i="3"/>
  <c r="C20" i="3"/>
  <c r="B20" i="3"/>
  <c r="AI23" i="3"/>
  <c r="AH23" i="3"/>
  <c r="AG23" i="3"/>
  <c r="AF23" i="3"/>
  <c r="AE23" i="3"/>
  <c r="AD23" i="3"/>
  <c r="AC23" i="3"/>
  <c r="AB23" i="3"/>
  <c r="AA23" i="3"/>
  <c r="Z23" i="3"/>
  <c r="AI21" i="3"/>
  <c r="AH21" i="3"/>
  <c r="AG21" i="3"/>
  <c r="AF21" i="3"/>
  <c r="AE21" i="3"/>
  <c r="AD21" i="3"/>
  <c r="AC21" i="3"/>
  <c r="AB21" i="3"/>
  <c r="AA21" i="3"/>
  <c r="Z21" i="3"/>
  <c r="AI20" i="3"/>
  <c r="AH20" i="3"/>
  <c r="AG20" i="3"/>
  <c r="AF20" i="3"/>
  <c r="AE20" i="3"/>
  <c r="AD20" i="3"/>
  <c r="AC20" i="3"/>
  <c r="AB20" i="3"/>
  <c r="AA20" i="3"/>
  <c r="Z20" i="3"/>
  <c r="AI19" i="3"/>
  <c r="AH19" i="3"/>
  <c r="AG19" i="3"/>
  <c r="AF19" i="3"/>
  <c r="AE19" i="3"/>
  <c r="AD19" i="3"/>
  <c r="AC19" i="3"/>
  <c r="AB19" i="3"/>
  <c r="AA19" i="3"/>
  <c r="Z19" i="3"/>
  <c r="AI18" i="3"/>
  <c r="AH18" i="3"/>
  <c r="AG18" i="3"/>
  <c r="AF18" i="3"/>
  <c r="AE18" i="3"/>
  <c r="AD18" i="3"/>
  <c r="AC18" i="3"/>
  <c r="AB18" i="3"/>
  <c r="AA18" i="3"/>
  <c r="Z18" i="3"/>
  <c r="AI17" i="3"/>
  <c r="AH17" i="3"/>
  <c r="AG17" i="3"/>
  <c r="AF17" i="3"/>
  <c r="AE17" i="3"/>
  <c r="AD17" i="3"/>
  <c r="AC17" i="3"/>
  <c r="AB17" i="3"/>
  <c r="AA17" i="3"/>
  <c r="Z17" i="3"/>
  <c r="AI16" i="3"/>
  <c r="AH16" i="3"/>
  <c r="AG16" i="3"/>
  <c r="AF16" i="3"/>
  <c r="AE16" i="3"/>
  <c r="AD16" i="3"/>
  <c r="AC16" i="3"/>
  <c r="AB16" i="3"/>
  <c r="AA16" i="3"/>
  <c r="Z16" i="3"/>
  <c r="Y23" i="3"/>
  <c r="X23" i="3"/>
  <c r="W23" i="3"/>
  <c r="V23" i="3"/>
  <c r="Y21" i="3"/>
  <c r="X21" i="3"/>
  <c r="W21" i="3"/>
  <c r="V21" i="3"/>
  <c r="Y20" i="3"/>
  <c r="X20" i="3"/>
  <c r="W20" i="3"/>
  <c r="V20" i="3"/>
  <c r="Y19" i="3"/>
  <c r="X19" i="3"/>
  <c r="W19" i="3"/>
  <c r="V19" i="3"/>
  <c r="Y18" i="3"/>
  <c r="X18" i="3"/>
  <c r="W18" i="3"/>
  <c r="V18" i="3"/>
  <c r="Y17" i="3"/>
  <c r="X17" i="3"/>
  <c r="W17" i="3"/>
  <c r="V17" i="3"/>
  <c r="Y16" i="3"/>
  <c r="X16" i="3"/>
  <c r="W16" i="3"/>
  <c r="V16" i="3"/>
  <c r="G17" i="3"/>
  <c r="F17" i="3"/>
  <c r="E17" i="3"/>
  <c r="D17" i="3"/>
  <c r="C17" i="3"/>
  <c r="U23" i="3"/>
  <c r="T23" i="3"/>
  <c r="S23" i="3"/>
  <c r="R23" i="3"/>
  <c r="Q23" i="3"/>
  <c r="P23" i="3"/>
  <c r="O23" i="3"/>
  <c r="N23" i="3"/>
  <c r="M23" i="3"/>
  <c r="L23" i="3"/>
  <c r="K23" i="3"/>
  <c r="J23" i="3"/>
  <c r="I23" i="3"/>
  <c r="H23" i="3"/>
  <c r="G23" i="3"/>
  <c r="F23" i="3"/>
  <c r="E23" i="3"/>
  <c r="D23" i="3"/>
  <c r="C23" i="3"/>
  <c r="B23" i="3"/>
  <c r="U21" i="3"/>
  <c r="T21" i="3"/>
  <c r="S21" i="3"/>
  <c r="R21" i="3"/>
  <c r="Q21" i="3"/>
  <c r="P21" i="3"/>
  <c r="O21" i="3"/>
  <c r="N21" i="3"/>
  <c r="M21" i="3"/>
  <c r="L21" i="3"/>
  <c r="K21" i="3"/>
  <c r="J21" i="3"/>
  <c r="I21" i="3"/>
  <c r="H21" i="3"/>
  <c r="G21" i="3"/>
  <c r="F21" i="3"/>
  <c r="E21" i="3"/>
  <c r="D21" i="3"/>
  <c r="C21" i="3"/>
  <c r="B21" i="3"/>
  <c r="U20" i="3"/>
  <c r="T20" i="3"/>
  <c r="U19" i="3"/>
  <c r="T19" i="3"/>
  <c r="S19" i="3"/>
  <c r="R19" i="3"/>
  <c r="Q19" i="3"/>
  <c r="P19" i="3"/>
  <c r="O19" i="3"/>
  <c r="N19" i="3"/>
  <c r="M19" i="3"/>
  <c r="L19" i="3"/>
  <c r="K19" i="3"/>
  <c r="J19" i="3"/>
  <c r="I19" i="3"/>
  <c r="H19" i="3"/>
  <c r="G19" i="3"/>
  <c r="F19" i="3"/>
  <c r="E19" i="3"/>
  <c r="D19" i="3"/>
  <c r="C19" i="3"/>
  <c r="B19" i="3"/>
  <c r="U18" i="3"/>
  <c r="T18" i="3"/>
  <c r="S18" i="3"/>
  <c r="R18" i="3"/>
  <c r="Q18" i="3"/>
  <c r="P18" i="3"/>
  <c r="O18" i="3"/>
  <c r="N18" i="3"/>
  <c r="M18" i="3"/>
  <c r="L18" i="3"/>
  <c r="K18" i="3"/>
  <c r="J18" i="3"/>
  <c r="I18" i="3"/>
  <c r="H18" i="3"/>
  <c r="G18" i="3"/>
  <c r="F18" i="3"/>
  <c r="E18" i="3"/>
  <c r="D18" i="3"/>
  <c r="C18" i="3"/>
  <c r="B18" i="3"/>
  <c r="U17" i="3"/>
  <c r="T17" i="3"/>
  <c r="S17" i="3"/>
  <c r="R17" i="3"/>
  <c r="Q17" i="3"/>
  <c r="P17" i="3"/>
  <c r="O17" i="3"/>
  <c r="N17" i="3"/>
  <c r="M17" i="3"/>
  <c r="L17" i="3"/>
  <c r="K17" i="3"/>
  <c r="J17" i="3"/>
  <c r="I17" i="3"/>
  <c r="H17" i="3"/>
  <c r="B17" i="3"/>
  <c r="U16" i="3"/>
  <c r="T16" i="3"/>
  <c r="S16" i="3"/>
  <c r="R16" i="3"/>
  <c r="Q16" i="3"/>
  <c r="P16" i="3"/>
  <c r="O16" i="3"/>
  <c r="N16" i="3"/>
  <c r="M16" i="3"/>
  <c r="L16" i="3"/>
  <c r="K16" i="3"/>
  <c r="J16" i="3"/>
  <c r="I16" i="3"/>
  <c r="H16" i="3"/>
  <c r="G16" i="3"/>
  <c r="F16" i="3"/>
  <c r="E16" i="3"/>
  <c r="D16" i="3"/>
  <c r="C16" i="3"/>
  <c r="B16" i="3"/>
  <c r="AR109" i="2" l="1"/>
  <c r="AR96" i="2"/>
  <c r="AR83" i="2"/>
  <c r="AR70" i="2"/>
  <c r="AR57" i="2"/>
  <c r="AR32" i="2"/>
  <c r="AR11" i="2"/>
  <c r="AR110" i="2" l="1"/>
  <c r="AR24" i="2"/>
  <c r="AR33" i="2" l="1"/>
  <c r="AR34" i="2" s="1"/>
  <c r="AR26" i="2"/>
  <c r="Y24" i="3" l="1"/>
  <c r="AH22" i="1" l="1"/>
  <c r="AG22" i="1"/>
  <c r="AF22" i="1"/>
  <c r="AE22" i="1"/>
  <c r="AD22" i="1"/>
  <c r="AC22" i="1"/>
  <c r="AB22" i="1"/>
  <c r="AA22" i="1"/>
  <c r="Z22" i="1"/>
  <c r="Y22" i="1"/>
  <c r="X22" i="1"/>
  <c r="W22" i="1"/>
  <c r="V22" i="1"/>
  <c r="U22" i="1"/>
  <c r="T22" i="1"/>
  <c r="S22" i="1"/>
  <c r="R22" i="1"/>
  <c r="Q22" i="1"/>
  <c r="P22" i="1"/>
  <c r="O22" i="1"/>
  <c r="N22" i="1"/>
  <c r="M22" i="1"/>
  <c r="L22" i="1"/>
  <c r="K22" i="1"/>
  <c r="J22" i="1"/>
  <c r="I22" i="1"/>
  <c r="H22" i="1"/>
  <c r="G22" i="1"/>
  <c r="F22" i="1"/>
  <c r="E22" i="1"/>
  <c r="AM97" i="3" l="1"/>
  <c r="AM86" i="3"/>
  <c r="AM75" i="3"/>
  <c r="AM64" i="3"/>
  <c r="AM53" i="3"/>
  <c r="AM30" i="3"/>
  <c r="AM24" i="3"/>
  <c r="AM13" i="3"/>
  <c r="AH18" i="1"/>
  <c r="AH23" i="1" s="1"/>
  <c r="AH10" i="1"/>
  <c r="AH24" i="1" l="1"/>
  <c r="AM98" i="3"/>
  <c r="AM31" i="3"/>
  <c r="AM32" i="3" l="1"/>
  <c r="AM14" i="2"/>
  <c r="AE29" i="2" l="1"/>
  <c r="AD29" i="2"/>
  <c r="AC29" i="2"/>
  <c r="AB29" i="2"/>
  <c r="AA29" i="2"/>
  <c r="Z29" i="2" l="1"/>
  <c r="Y29" i="2"/>
  <c r="X29" i="2"/>
  <c r="W29" i="2"/>
  <c r="V29" i="2"/>
  <c r="U29" i="2"/>
  <c r="T29" i="2"/>
  <c r="S29" i="2"/>
  <c r="R29" i="2"/>
  <c r="Q29" i="2"/>
  <c r="P29" i="2"/>
  <c r="O29" i="2"/>
  <c r="N29" i="2"/>
  <c r="M29" i="2"/>
  <c r="L29" i="2"/>
  <c r="K29" i="2"/>
  <c r="J29" i="2"/>
  <c r="I29" i="2"/>
  <c r="AN23" i="2" l="1"/>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D23" i="2"/>
  <c r="C23" i="2"/>
  <c r="B23" i="2"/>
  <c r="AN21" i="2"/>
  <c r="AM21" i="2"/>
  <c r="AL21" i="2"/>
  <c r="AK21" i="2"/>
  <c r="AJ21" i="2"/>
  <c r="AI21" i="2"/>
  <c r="AH21" i="2"/>
  <c r="AG21" i="2"/>
  <c r="AF21" i="2"/>
  <c r="AE21" i="2"/>
  <c r="AD21" i="2"/>
  <c r="AC21" i="2"/>
  <c r="AB21" i="2"/>
  <c r="AA21" i="2"/>
  <c r="Z21" i="2"/>
  <c r="Y21" i="2"/>
  <c r="X21" i="2"/>
  <c r="W21" i="2"/>
  <c r="V21" i="2"/>
  <c r="U21" i="2"/>
  <c r="T21" i="2"/>
  <c r="S21" i="2"/>
  <c r="R21" i="2"/>
  <c r="Q21" i="2"/>
  <c r="P21" i="2"/>
  <c r="O21" i="2"/>
  <c r="N21" i="2"/>
  <c r="M21" i="2"/>
  <c r="L21" i="2"/>
  <c r="K21" i="2"/>
  <c r="J21" i="2"/>
  <c r="I21" i="2"/>
  <c r="H21" i="2"/>
  <c r="G21" i="2"/>
  <c r="F21" i="2"/>
  <c r="E21" i="2"/>
  <c r="D21" i="2"/>
  <c r="C21" i="2"/>
  <c r="B21" i="2"/>
  <c r="AN20" i="2"/>
  <c r="AM20" i="2"/>
  <c r="AL20" i="2"/>
  <c r="AK20" i="2"/>
  <c r="AJ20" i="2"/>
  <c r="AI20" i="2"/>
  <c r="AH20" i="2"/>
  <c r="AG20" i="2"/>
  <c r="AF20" i="2"/>
  <c r="AE20" i="2"/>
  <c r="AD20" i="2"/>
  <c r="AC20" i="2"/>
  <c r="AB20" i="2"/>
  <c r="AA20" i="2"/>
  <c r="Z20" i="2"/>
  <c r="Y20" i="2"/>
  <c r="X20" i="2"/>
  <c r="W20" i="2"/>
  <c r="V20" i="2"/>
  <c r="U20" i="2"/>
  <c r="T20" i="2"/>
  <c r="S20" i="2"/>
  <c r="R20" i="2"/>
  <c r="Q20" i="2"/>
  <c r="P20" i="2"/>
  <c r="O20" i="2"/>
  <c r="N20" i="2"/>
  <c r="M20" i="2"/>
  <c r="L20" i="2"/>
  <c r="K20" i="2"/>
  <c r="J20" i="2"/>
  <c r="I20" i="2"/>
  <c r="H20" i="2"/>
  <c r="G20" i="2"/>
  <c r="F20" i="2"/>
  <c r="D20" i="2"/>
  <c r="C20" i="2"/>
  <c r="B20" i="2"/>
  <c r="AN19" i="2"/>
  <c r="AM19" i="2"/>
  <c r="AL19" i="2"/>
  <c r="AK19" i="2"/>
  <c r="AJ19" i="2"/>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N17" i="2"/>
  <c r="AM17" i="2"/>
  <c r="AL17" i="2"/>
  <c r="AK17" i="2"/>
  <c r="AJ17" i="2"/>
  <c r="AI17" i="2"/>
  <c r="AH17" i="2"/>
  <c r="AG17"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N15" i="2"/>
  <c r="AM15" i="2"/>
  <c r="AL15" i="2"/>
  <c r="AK15" i="2"/>
  <c r="AJ15" i="2"/>
  <c r="AI15"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N14" i="2"/>
  <c r="AL14" i="2"/>
  <c r="AK14" i="2"/>
  <c r="AJ14" i="2"/>
  <c r="AI14"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B24" i="2" l="1"/>
  <c r="AM150" i="2"/>
  <c r="AL150" i="2"/>
  <c r="AK150" i="2"/>
  <c r="AJ150" i="2"/>
  <c r="AI150" i="2"/>
  <c r="AH150" i="2"/>
  <c r="AG150" i="2"/>
  <c r="AF150" i="2"/>
  <c r="AE150" i="2"/>
  <c r="AD150" i="2"/>
  <c r="AC150" i="2"/>
  <c r="AB150" i="2"/>
  <c r="AA150" i="2"/>
  <c r="Z150" i="2"/>
  <c r="Y150" i="2"/>
  <c r="X150" i="2"/>
  <c r="W150" i="2"/>
  <c r="V150" i="2"/>
  <c r="U150" i="2"/>
  <c r="T150" i="2"/>
  <c r="S150" i="2"/>
  <c r="R150" i="2"/>
  <c r="Q150" i="2"/>
  <c r="P150" i="2"/>
  <c r="O150" i="2"/>
  <c r="N150" i="2"/>
  <c r="M150" i="2"/>
  <c r="L150" i="2"/>
  <c r="K150" i="2"/>
  <c r="J150" i="2"/>
  <c r="I150" i="2"/>
  <c r="H150" i="2"/>
  <c r="G150" i="2"/>
  <c r="F150" i="2"/>
  <c r="E150" i="2"/>
  <c r="D150" i="2"/>
  <c r="C150" i="2"/>
  <c r="B150" i="2"/>
  <c r="AM144" i="2"/>
  <c r="AL144" i="2"/>
  <c r="AK144" i="2"/>
  <c r="AJ144" i="2"/>
  <c r="AI144" i="2"/>
  <c r="AH144" i="2"/>
  <c r="AG144" i="2"/>
  <c r="AF144" i="2"/>
  <c r="AE144" i="2"/>
  <c r="AD144" i="2"/>
  <c r="AC144" i="2"/>
  <c r="AB144" i="2"/>
  <c r="AA144" i="2"/>
  <c r="Z144" i="2"/>
  <c r="Y144" i="2"/>
  <c r="X144" i="2"/>
  <c r="W144" i="2"/>
  <c r="V144" i="2"/>
  <c r="U144" i="2"/>
  <c r="T144" i="2"/>
  <c r="S144" i="2"/>
  <c r="R144" i="2"/>
  <c r="Q144" i="2"/>
  <c r="P144" i="2"/>
  <c r="O144" i="2"/>
  <c r="N144" i="2"/>
  <c r="M144" i="2"/>
  <c r="L144" i="2"/>
  <c r="K144" i="2"/>
  <c r="J144" i="2"/>
  <c r="I144" i="2"/>
  <c r="H144" i="2"/>
  <c r="G144" i="2"/>
  <c r="F144" i="2"/>
  <c r="E144" i="2"/>
  <c r="D144" i="2"/>
  <c r="C144" i="2"/>
  <c r="B144" i="2"/>
  <c r="AM138" i="2"/>
  <c r="AL138" i="2"/>
  <c r="AK138" i="2"/>
  <c r="AJ138" i="2"/>
  <c r="AI138" i="2"/>
  <c r="AH138" i="2"/>
  <c r="AG138" i="2"/>
  <c r="AF138" i="2"/>
  <c r="AE138" i="2"/>
  <c r="AD138" i="2"/>
  <c r="AC138" i="2"/>
  <c r="AB138" i="2"/>
  <c r="AA138" i="2"/>
  <c r="Z138" i="2"/>
  <c r="Y138" i="2"/>
  <c r="X138" i="2"/>
  <c r="W138" i="2"/>
  <c r="V138" i="2"/>
  <c r="U138" i="2"/>
  <c r="T138" i="2"/>
  <c r="S138" i="2"/>
  <c r="R138" i="2"/>
  <c r="Q138" i="2"/>
  <c r="P138" i="2"/>
  <c r="O138" i="2"/>
  <c r="N138" i="2"/>
  <c r="M138" i="2"/>
  <c r="L138" i="2"/>
  <c r="K138" i="2"/>
  <c r="J138" i="2"/>
  <c r="I138" i="2"/>
  <c r="H138" i="2"/>
  <c r="G138" i="2"/>
  <c r="F138" i="2"/>
  <c r="E138" i="2"/>
  <c r="D138" i="2"/>
  <c r="C138" i="2"/>
  <c r="B138" i="2"/>
  <c r="AM132" i="2"/>
  <c r="AL132" i="2"/>
  <c r="AK132" i="2"/>
  <c r="AJ132" i="2"/>
  <c r="AI132" i="2"/>
  <c r="AH132" i="2"/>
  <c r="AG132" i="2"/>
  <c r="AF132" i="2"/>
  <c r="AE132" i="2"/>
  <c r="AD132" i="2"/>
  <c r="AC132" i="2"/>
  <c r="AB132" i="2"/>
  <c r="AA132" i="2"/>
  <c r="Z132" i="2"/>
  <c r="Y132" i="2"/>
  <c r="X132" i="2"/>
  <c r="W132" i="2"/>
  <c r="V132" i="2"/>
  <c r="U132" i="2"/>
  <c r="T132" i="2"/>
  <c r="S132" i="2"/>
  <c r="R132" i="2"/>
  <c r="Q132" i="2"/>
  <c r="P132" i="2"/>
  <c r="O132" i="2"/>
  <c r="N132" i="2"/>
  <c r="M132" i="2"/>
  <c r="L132" i="2"/>
  <c r="K132" i="2"/>
  <c r="J132" i="2"/>
  <c r="I132" i="2"/>
  <c r="H132" i="2"/>
  <c r="G132" i="2"/>
  <c r="F132" i="2"/>
  <c r="E132" i="2"/>
  <c r="D132" i="2"/>
  <c r="C132" i="2"/>
  <c r="B132" i="2"/>
  <c r="AM126" i="2"/>
  <c r="AL126" i="2"/>
  <c r="AK126" i="2"/>
  <c r="AJ126" i="2"/>
  <c r="AI126" i="2"/>
  <c r="AH126" i="2"/>
  <c r="AG126" i="2"/>
  <c r="AF126" i="2"/>
  <c r="AE126" i="2"/>
  <c r="AD126" i="2"/>
  <c r="AC126" i="2"/>
  <c r="AB126" i="2"/>
  <c r="AA126" i="2"/>
  <c r="Z126" i="2"/>
  <c r="Y126" i="2"/>
  <c r="X126" i="2"/>
  <c r="W126" i="2"/>
  <c r="V126" i="2"/>
  <c r="U126" i="2"/>
  <c r="T126" i="2"/>
  <c r="S126" i="2"/>
  <c r="R126" i="2"/>
  <c r="Q126" i="2"/>
  <c r="P126" i="2"/>
  <c r="O126" i="2"/>
  <c r="N126" i="2"/>
  <c r="M126" i="2"/>
  <c r="L126" i="2"/>
  <c r="K126" i="2"/>
  <c r="J126" i="2"/>
  <c r="I126" i="2"/>
  <c r="H126" i="2"/>
  <c r="G126" i="2"/>
  <c r="F126" i="2"/>
  <c r="E126" i="2"/>
  <c r="D126" i="2"/>
  <c r="C126" i="2"/>
  <c r="B126" i="2"/>
  <c r="AO121" i="2"/>
  <c r="AP121" i="2" s="1"/>
  <c r="AQ121" i="2" s="1"/>
  <c r="AR121" i="2" s="1"/>
  <c r="AS121" i="2" s="1"/>
  <c r="AD121" i="2"/>
  <c r="AC121" i="2" s="1"/>
  <c r="AB121" i="2" s="1"/>
  <c r="AA121" i="2" s="1"/>
  <c r="Z121" i="2" s="1"/>
  <c r="Y121" i="2" s="1"/>
  <c r="X121" i="2" s="1"/>
  <c r="W121" i="2" s="1"/>
  <c r="V121" i="2" s="1"/>
  <c r="U121" i="2" s="1"/>
  <c r="T121" i="2" s="1"/>
  <c r="S121" i="2" s="1"/>
  <c r="R121" i="2" s="1"/>
  <c r="Q121" i="2" s="1"/>
  <c r="P121" i="2" s="1"/>
  <c r="O121" i="2" s="1"/>
  <c r="N121" i="2" s="1"/>
  <c r="M121" i="2" s="1"/>
  <c r="L121" i="2" s="1"/>
  <c r="K121" i="2" s="1"/>
  <c r="J121" i="2" s="1"/>
  <c r="I121" i="2" s="1"/>
  <c r="H121" i="2" s="1"/>
  <c r="G121" i="2" s="1"/>
  <c r="F121" i="2" s="1"/>
  <c r="E121" i="2" s="1"/>
  <c r="D121" i="2" s="1"/>
  <c r="C121" i="2" s="1"/>
  <c r="B121" i="2" s="1"/>
  <c r="E20" i="2"/>
  <c r="B57" i="2"/>
  <c r="B70" i="2"/>
  <c r="B96" i="2"/>
  <c r="B109" i="2"/>
  <c r="AG18" i="1"/>
  <c r="AG23" i="1" s="1"/>
  <c r="AF18" i="1"/>
  <c r="AF23" i="1" s="1"/>
  <c r="AE18" i="1"/>
  <c r="AE23" i="1" s="1"/>
  <c r="AD18" i="1"/>
  <c r="AD23" i="1" s="1"/>
  <c r="AC18" i="1"/>
  <c r="AC23" i="1" s="1"/>
  <c r="AB18" i="1"/>
  <c r="AB23" i="1" s="1"/>
  <c r="AA18" i="1"/>
  <c r="AA23" i="1" s="1"/>
  <c r="Z18" i="1"/>
  <c r="Z23" i="1" s="1"/>
  <c r="Y18" i="1"/>
  <c r="Y23" i="1" s="1"/>
  <c r="X18" i="1"/>
  <c r="X23" i="1" s="1"/>
  <c r="W18" i="1"/>
  <c r="W23" i="1" s="1"/>
  <c r="V18" i="1"/>
  <c r="V23" i="1" s="1"/>
  <c r="U18" i="1"/>
  <c r="U23" i="1" s="1"/>
  <c r="T18" i="1"/>
  <c r="T23" i="1" s="1"/>
  <c r="S18" i="1"/>
  <c r="S23" i="1" s="1"/>
  <c r="R18" i="1"/>
  <c r="R23" i="1" s="1"/>
  <c r="Q18" i="1"/>
  <c r="Q23" i="1" s="1"/>
  <c r="P18" i="1"/>
  <c r="O18" i="1"/>
  <c r="N18" i="1"/>
  <c r="M18" i="1"/>
  <c r="L18" i="1"/>
  <c r="K18" i="1"/>
  <c r="J18" i="1"/>
  <c r="I18" i="1"/>
  <c r="H18" i="1"/>
  <c r="G18" i="1"/>
  <c r="F18" i="1"/>
  <c r="E18" i="1"/>
  <c r="D18" i="1"/>
  <c r="C18" i="1"/>
  <c r="C23" i="1" s="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E10" i="1"/>
  <c r="D10" i="1"/>
  <c r="C10" i="1"/>
  <c r="B10" i="1"/>
  <c r="AJ43" i="3"/>
  <c r="AK43" i="3" s="1"/>
  <c r="AL43" i="3" s="1"/>
  <c r="AM43" i="3" s="1"/>
  <c r="AN43" i="3" s="1"/>
  <c r="AQ109" i="2"/>
  <c r="AP109" i="2"/>
  <c r="AO109" i="2"/>
  <c r="AN109" i="2"/>
  <c r="AM109" i="2"/>
  <c r="AL109" i="2"/>
  <c r="AK109" i="2"/>
  <c r="AJ109" i="2"/>
  <c r="AI109" i="2"/>
  <c r="AH109" i="2"/>
  <c r="AG109" i="2"/>
  <c r="AF109" i="2"/>
  <c r="AE109" i="2"/>
  <c r="AD109" i="2"/>
  <c r="AC109" i="2"/>
  <c r="AB109" i="2"/>
  <c r="AA109" i="2"/>
  <c r="Z109" i="2"/>
  <c r="Y109" i="2"/>
  <c r="X109" i="2"/>
  <c r="W109" i="2"/>
  <c r="V109" i="2"/>
  <c r="U109" i="2"/>
  <c r="T109" i="2"/>
  <c r="S109" i="2"/>
  <c r="R109" i="2"/>
  <c r="Q109" i="2"/>
  <c r="P109" i="2"/>
  <c r="O109" i="2"/>
  <c r="N109" i="2"/>
  <c r="M109" i="2"/>
  <c r="L109" i="2"/>
  <c r="K109" i="2"/>
  <c r="J109" i="2"/>
  <c r="I109" i="2"/>
  <c r="H109" i="2"/>
  <c r="G109" i="2"/>
  <c r="F109" i="2"/>
  <c r="E109" i="2"/>
  <c r="D109" i="2"/>
  <c r="C109" i="2"/>
  <c r="AQ96" i="2"/>
  <c r="AP96" i="2"/>
  <c r="AO96" i="2"/>
  <c r="AN96" i="2"/>
  <c r="AM96" i="2"/>
  <c r="AL96" i="2"/>
  <c r="AK96" i="2"/>
  <c r="AJ96" i="2"/>
  <c r="AI96" i="2"/>
  <c r="AH96" i="2"/>
  <c r="AG96" i="2"/>
  <c r="AF96" i="2"/>
  <c r="AE96" i="2"/>
  <c r="AD96" i="2"/>
  <c r="AC96" i="2"/>
  <c r="AB96" i="2"/>
  <c r="AA96" i="2"/>
  <c r="Z96" i="2"/>
  <c r="Y96" i="2"/>
  <c r="X96" i="2"/>
  <c r="W96" i="2"/>
  <c r="V96" i="2"/>
  <c r="U96" i="2"/>
  <c r="T96" i="2"/>
  <c r="S96" i="2"/>
  <c r="R96" i="2"/>
  <c r="Q96" i="2"/>
  <c r="P96" i="2"/>
  <c r="O96" i="2"/>
  <c r="N96" i="2"/>
  <c r="M96" i="2"/>
  <c r="L96" i="2"/>
  <c r="K96" i="2"/>
  <c r="J96" i="2"/>
  <c r="I96" i="2"/>
  <c r="H96" i="2"/>
  <c r="G96" i="2"/>
  <c r="F96" i="2"/>
  <c r="E96" i="2"/>
  <c r="D96" i="2"/>
  <c r="C96" i="2"/>
  <c r="AQ83" i="2"/>
  <c r="AP83" i="2"/>
  <c r="AO83" i="2"/>
  <c r="AN83" i="2"/>
  <c r="AM83" i="2"/>
  <c r="AL83" i="2"/>
  <c r="AK83" i="2"/>
  <c r="AJ83" i="2"/>
  <c r="AI83" i="2"/>
  <c r="AH83" i="2"/>
  <c r="AG83" i="2"/>
  <c r="AF83" i="2"/>
  <c r="AE83" i="2"/>
  <c r="AD83" i="2"/>
  <c r="AC83" i="2"/>
  <c r="AB83" i="2"/>
  <c r="AA83" i="2"/>
  <c r="Z83" i="2"/>
  <c r="Y83" i="2"/>
  <c r="X83" i="2"/>
  <c r="W83" i="2"/>
  <c r="V83" i="2"/>
  <c r="U83" i="2"/>
  <c r="T83" i="2"/>
  <c r="S83" i="2"/>
  <c r="R83" i="2"/>
  <c r="Q83" i="2"/>
  <c r="P83" i="2"/>
  <c r="O83" i="2"/>
  <c r="N83" i="2"/>
  <c r="M83" i="2"/>
  <c r="L83" i="2"/>
  <c r="K83" i="2"/>
  <c r="J83" i="2"/>
  <c r="I83" i="2"/>
  <c r="H83" i="2"/>
  <c r="G83" i="2"/>
  <c r="F83" i="2"/>
  <c r="E83" i="2"/>
  <c r="D83" i="2"/>
  <c r="C83" i="2"/>
  <c r="AQ70" i="2"/>
  <c r="AP70" i="2"/>
  <c r="AO70" i="2"/>
  <c r="AN70" i="2"/>
  <c r="AM70" i="2"/>
  <c r="AL70" i="2"/>
  <c r="AK70" i="2"/>
  <c r="AJ70" i="2"/>
  <c r="AI70" i="2"/>
  <c r="AH70" i="2"/>
  <c r="AG70" i="2"/>
  <c r="AF70" i="2"/>
  <c r="AE70" i="2"/>
  <c r="AD70" i="2"/>
  <c r="AC70" i="2"/>
  <c r="AB70" i="2"/>
  <c r="AA70" i="2"/>
  <c r="Z70" i="2"/>
  <c r="Y70" i="2"/>
  <c r="X70" i="2"/>
  <c r="W70" i="2"/>
  <c r="V70" i="2"/>
  <c r="U70" i="2"/>
  <c r="T70" i="2"/>
  <c r="S70" i="2"/>
  <c r="R70" i="2"/>
  <c r="Q70" i="2"/>
  <c r="P70" i="2"/>
  <c r="O70" i="2"/>
  <c r="N70" i="2"/>
  <c r="M70" i="2"/>
  <c r="L70" i="2"/>
  <c r="K70" i="2"/>
  <c r="J70" i="2"/>
  <c r="I70" i="2"/>
  <c r="H70" i="2"/>
  <c r="F70" i="2"/>
  <c r="E70" i="2"/>
  <c r="D70" i="2"/>
  <c r="C70" i="2"/>
  <c r="W24" i="1" l="1"/>
  <c r="S24" i="1"/>
  <c r="V24" i="1"/>
  <c r="AA24" i="1"/>
  <c r="R24" i="1"/>
  <c r="Z24" i="1"/>
  <c r="Q24" i="1"/>
  <c r="U24" i="1"/>
  <c r="Y24" i="1"/>
  <c r="AC24" i="1"/>
  <c r="AG24" i="1"/>
  <c r="C24" i="1"/>
  <c r="T24" i="1"/>
  <c r="X24" i="1"/>
  <c r="AB24" i="1"/>
  <c r="AF24" i="1"/>
  <c r="AD24" i="1"/>
  <c r="AE24" i="1"/>
  <c r="AL53" i="3"/>
  <c r="AK53" i="3"/>
  <c r="AJ53" i="3"/>
  <c r="AL64" i="3"/>
  <c r="AK64" i="3"/>
  <c r="AJ64" i="3"/>
  <c r="AL75" i="3"/>
  <c r="AK75" i="3"/>
  <c r="AJ75" i="3"/>
  <c r="AL86" i="3"/>
  <c r="AK86" i="3"/>
  <c r="AJ86" i="3"/>
  <c r="AL97" i="3"/>
  <c r="AK97" i="3"/>
  <c r="AJ97" i="3"/>
  <c r="AL30" i="3"/>
  <c r="AK30" i="3"/>
  <c r="AJ30" i="3"/>
  <c r="AL24" i="3"/>
  <c r="AK24" i="3"/>
  <c r="AJ24" i="3"/>
  <c r="AL13" i="3"/>
  <c r="AK13" i="3"/>
  <c r="AJ13" i="3"/>
  <c r="AJ4" i="3"/>
  <c r="AK4" i="3" s="1"/>
  <c r="AL4" i="3" s="1"/>
  <c r="AM4" i="3" s="1"/>
  <c r="AN4" i="3" s="1"/>
  <c r="AI97" i="3"/>
  <c r="AH97" i="3"/>
  <c r="AG97" i="3"/>
  <c r="AF97" i="3"/>
  <c r="AE97" i="3"/>
  <c r="AD97" i="3"/>
  <c r="AC97" i="3"/>
  <c r="AB97" i="3"/>
  <c r="AA97" i="3"/>
  <c r="Z97" i="3"/>
  <c r="Y97" i="3"/>
  <c r="X97" i="3"/>
  <c r="W97" i="3"/>
  <c r="V97" i="3"/>
  <c r="U97" i="3"/>
  <c r="T97" i="3"/>
  <c r="S97" i="3"/>
  <c r="R97" i="3"/>
  <c r="Q97" i="3"/>
  <c r="P97" i="3"/>
  <c r="O97" i="3"/>
  <c r="N97" i="3"/>
  <c r="M97" i="3"/>
  <c r="L97" i="3"/>
  <c r="K97" i="3"/>
  <c r="J97" i="3"/>
  <c r="I97" i="3"/>
  <c r="H97" i="3"/>
  <c r="G97" i="3"/>
  <c r="F97" i="3"/>
  <c r="E97" i="3"/>
  <c r="D97" i="3"/>
  <c r="C97" i="3"/>
  <c r="B97" i="3"/>
  <c r="AI86" i="3"/>
  <c r="AH86" i="3"/>
  <c r="AG86" i="3"/>
  <c r="AF86" i="3"/>
  <c r="AE86" i="3"/>
  <c r="AD86" i="3"/>
  <c r="AC86" i="3"/>
  <c r="AB86" i="3"/>
  <c r="AA86" i="3"/>
  <c r="Z86" i="3"/>
  <c r="Y86" i="3"/>
  <c r="X86" i="3"/>
  <c r="W86" i="3"/>
  <c r="V86" i="3"/>
  <c r="U86" i="3"/>
  <c r="T86" i="3"/>
  <c r="S86" i="3"/>
  <c r="R86" i="3"/>
  <c r="Q86" i="3"/>
  <c r="P86" i="3"/>
  <c r="O86" i="3"/>
  <c r="N86" i="3"/>
  <c r="M86" i="3"/>
  <c r="L86" i="3"/>
  <c r="K86" i="3"/>
  <c r="J86" i="3"/>
  <c r="I86" i="3"/>
  <c r="H86" i="3"/>
  <c r="G86" i="3"/>
  <c r="F86" i="3"/>
  <c r="E86" i="3"/>
  <c r="D86" i="3"/>
  <c r="C86" i="3"/>
  <c r="B86" i="3"/>
  <c r="AI75" i="3"/>
  <c r="AH75" i="3"/>
  <c r="AG75" i="3"/>
  <c r="AF75" i="3"/>
  <c r="AE75" i="3"/>
  <c r="AD75" i="3"/>
  <c r="AC75" i="3"/>
  <c r="AB75" i="3"/>
  <c r="AA75" i="3"/>
  <c r="Z75" i="3"/>
  <c r="Y75" i="3"/>
  <c r="X75" i="3"/>
  <c r="W75" i="3"/>
  <c r="V75" i="3"/>
  <c r="U75" i="3"/>
  <c r="T75" i="3"/>
  <c r="S75" i="3"/>
  <c r="R75" i="3"/>
  <c r="Q75" i="3"/>
  <c r="P75" i="3"/>
  <c r="O75" i="3"/>
  <c r="N75" i="3"/>
  <c r="M75" i="3"/>
  <c r="L75" i="3"/>
  <c r="K75" i="3"/>
  <c r="J75" i="3"/>
  <c r="I75" i="3"/>
  <c r="H75" i="3"/>
  <c r="G75" i="3"/>
  <c r="F75" i="3"/>
  <c r="E75" i="3"/>
  <c r="D75" i="3"/>
  <c r="C75" i="3"/>
  <c r="B75" i="3"/>
  <c r="AI64" i="3"/>
  <c r="AH64" i="3"/>
  <c r="AG64" i="3"/>
  <c r="AF64" i="3"/>
  <c r="AE64" i="3"/>
  <c r="AD64" i="3"/>
  <c r="AC64" i="3"/>
  <c r="AB64" i="3"/>
  <c r="AA64" i="3"/>
  <c r="Z64" i="3"/>
  <c r="Y64" i="3"/>
  <c r="X64" i="3"/>
  <c r="W64" i="3"/>
  <c r="V64" i="3"/>
  <c r="U64" i="3"/>
  <c r="T64" i="3"/>
  <c r="S64" i="3"/>
  <c r="R64" i="3"/>
  <c r="Q64" i="3"/>
  <c r="P64" i="3"/>
  <c r="O64" i="3"/>
  <c r="N64" i="3"/>
  <c r="M64" i="3"/>
  <c r="L64" i="3"/>
  <c r="K64" i="3"/>
  <c r="J64" i="3"/>
  <c r="I64" i="3"/>
  <c r="H64" i="3"/>
  <c r="G64" i="3"/>
  <c r="F64" i="3"/>
  <c r="E64" i="3"/>
  <c r="D64" i="3"/>
  <c r="C64" i="3"/>
  <c r="B64" i="3"/>
  <c r="AI53" i="3"/>
  <c r="AH53" i="3"/>
  <c r="AG53" i="3"/>
  <c r="AF53" i="3"/>
  <c r="AE53" i="3"/>
  <c r="AD53" i="3"/>
  <c r="AC53" i="3"/>
  <c r="AB53" i="3"/>
  <c r="AA53" i="3"/>
  <c r="Z53" i="3"/>
  <c r="Y53" i="3"/>
  <c r="X53" i="3"/>
  <c r="W53" i="3"/>
  <c r="V53" i="3"/>
  <c r="U53" i="3"/>
  <c r="T53" i="3"/>
  <c r="S53" i="3"/>
  <c r="R53" i="3"/>
  <c r="Q53" i="3"/>
  <c r="P53" i="3"/>
  <c r="O53" i="3"/>
  <c r="N53" i="3"/>
  <c r="M53" i="3"/>
  <c r="L53" i="3"/>
  <c r="K53" i="3"/>
  <c r="J53" i="3"/>
  <c r="I53" i="3"/>
  <c r="H53" i="3"/>
  <c r="G53" i="3"/>
  <c r="F53" i="3"/>
  <c r="E53" i="3"/>
  <c r="D53" i="3"/>
  <c r="C53" i="3"/>
  <c r="B53" i="3"/>
  <c r="AI30" i="3"/>
  <c r="AH30" i="3"/>
  <c r="AG30" i="3"/>
  <c r="AF30" i="3"/>
  <c r="AE30" i="3"/>
  <c r="AD30" i="3"/>
  <c r="AC30" i="3"/>
  <c r="AB30" i="3"/>
  <c r="AA30" i="3"/>
  <c r="Z30" i="3"/>
  <c r="Y30" i="3"/>
  <c r="X30" i="3"/>
  <c r="W30" i="3"/>
  <c r="V30" i="3"/>
  <c r="U30" i="3"/>
  <c r="T30" i="3"/>
  <c r="S30" i="3"/>
  <c r="R30" i="3"/>
  <c r="Q30" i="3"/>
  <c r="P30" i="3"/>
  <c r="O30" i="3"/>
  <c r="N30" i="3"/>
  <c r="M30" i="3"/>
  <c r="L30" i="3"/>
  <c r="K30" i="3"/>
  <c r="J30" i="3"/>
  <c r="I30" i="3"/>
  <c r="H30" i="3"/>
  <c r="G30" i="3"/>
  <c r="F30" i="3"/>
  <c r="E30" i="3"/>
  <c r="D30" i="3"/>
  <c r="C30" i="3"/>
  <c r="B30" i="3"/>
  <c r="AI24" i="3"/>
  <c r="AH24" i="3"/>
  <c r="AG24" i="3"/>
  <c r="AF24" i="3"/>
  <c r="AE24" i="3"/>
  <c r="AD24" i="3"/>
  <c r="AC24" i="3"/>
  <c r="AB24" i="3"/>
  <c r="AA24" i="3"/>
  <c r="Z24" i="3"/>
  <c r="X24" i="3"/>
  <c r="W24" i="3"/>
  <c r="V24" i="3"/>
  <c r="U24" i="3"/>
  <c r="T24" i="3"/>
  <c r="S24" i="3"/>
  <c r="R24" i="3"/>
  <c r="Q24" i="3"/>
  <c r="P24" i="3"/>
  <c r="O24" i="3"/>
  <c r="N24" i="3"/>
  <c r="M24" i="3"/>
  <c r="L24" i="3"/>
  <c r="K24" i="3"/>
  <c r="J24" i="3"/>
  <c r="I24" i="3"/>
  <c r="H24" i="3"/>
  <c r="G24" i="3"/>
  <c r="F24" i="3"/>
  <c r="E24" i="3"/>
  <c r="D24" i="3"/>
  <c r="C24" i="3"/>
  <c r="B24" i="3"/>
  <c r="AI13" i="3"/>
  <c r="AH13" i="3"/>
  <c r="AG13" i="3"/>
  <c r="AF13" i="3"/>
  <c r="AE13" i="3"/>
  <c r="AD13" i="3"/>
  <c r="AC13" i="3"/>
  <c r="AB13" i="3"/>
  <c r="AA13" i="3"/>
  <c r="Z13" i="3"/>
  <c r="Y13" i="3"/>
  <c r="X13" i="3"/>
  <c r="W13" i="3"/>
  <c r="V13" i="3"/>
  <c r="U13" i="3"/>
  <c r="T13" i="3"/>
  <c r="S13" i="3"/>
  <c r="R13" i="3"/>
  <c r="Q13" i="3"/>
  <c r="P13" i="3"/>
  <c r="O13" i="3"/>
  <c r="N13" i="3"/>
  <c r="M13" i="3"/>
  <c r="L13" i="3"/>
  <c r="K13" i="3"/>
  <c r="J13" i="3"/>
  <c r="I13" i="3"/>
  <c r="H13" i="3"/>
  <c r="G13" i="3"/>
  <c r="F13" i="3"/>
  <c r="E13" i="3"/>
  <c r="D13" i="3"/>
  <c r="C13" i="3"/>
  <c r="B13" i="3"/>
  <c r="Y43" i="3"/>
  <c r="X43" i="3" s="1"/>
  <c r="W43" i="3" s="1"/>
  <c r="V43" i="3" s="1"/>
  <c r="U43" i="3" s="1"/>
  <c r="T43" i="3" s="1"/>
  <c r="S43" i="3" s="1"/>
  <c r="R43" i="3" s="1"/>
  <c r="Q43" i="3" s="1"/>
  <c r="P43" i="3" s="1"/>
  <c r="O43" i="3" s="1"/>
  <c r="N43" i="3" s="1"/>
  <c r="M43" i="3" s="1"/>
  <c r="L43" i="3" s="1"/>
  <c r="K43" i="3" s="1"/>
  <c r="J43" i="3" s="1"/>
  <c r="I43" i="3" s="1"/>
  <c r="H43" i="3" s="1"/>
  <c r="G43" i="3" s="1"/>
  <c r="F43" i="3" s="1"/>
  <c r="E43" i="3" s="1"/>
  <c r="D43" i="3" s="1"/>
  <c r="C43" i="3" s="1"/>
  <c r="B43" i="3" s="1"/>
  <c r="Y4" i="3"/>
  <c r="X4" i="3" s="1"/>
  <c r="W4" i="3" s="1"/>
  <c r="V4" i="3" s="1"/>
  <c r="U4" i="3" s="1"/>
  <c r="T4" i="3" s="1"/>
  <c r="S4" i="3" s="1"/>
  <c r="R4" i="3" s="1"/>
  <c r="Q4" i="3" s="1"/>
  <c r="P4" i="3" s="1"/>
  <c r="O4" i="3" s="1"/>
  <c r="N4" i="3" s="1"/>
  <c r="M4" i="3" s="1"/>
  <c r="L4" i="3" s="1"/>
  <c r="K4" i="3" s="1"/>
  <c r="J4" i="3" s="1"/>
  <c r="I4" i="3" s="1"/>
  <c r="H4" i="3" s="1"/>
  <c r="G4" i="3" s="1"/>
  <c r="F4" i="3" s="1"/>
  <c r="E4" i="3" s="1"/>
  <c r="D4" i="3" s="1"/>
  <c r="C4" i="3" s="1"/>
  <c r="B4" i="3" s="1"/>
  <c r="C31" i="3" l="1"/>
  <c r="K31" i="3"/>
  <c r="G31" i="3"/>
  <c r="O31" i="3"/>
  <c r="S31" i="3"/>
  <c r="W31" i="3"/>
  <c r="AA31" i="3"/>
  <c r="AA32" i="3" s="1"/>
  <c r="AE31" i="3"/>
  <c r="AJ31" i="3"/>
  <c r="AK31" i="3"/>
  <c r="F98" i="3"/>
  <c r="AJ98" i="3"/>
  <c r="AL31" i="3"/>
  <c r="B98" i="3"/>
  <c r="N98" i="3"/>
  <c r="R98" i="3"/>
  <c r="Z98" i="3"/>
  <c r="AH98" i="3"/>
  <c r="E98" i="3"/>
  <c r="I98" i="3"/>
  <c r="M98" i="3"/>
  <c r="Q98" i="3"/>
  <c r="U98" i="3"/>
  <c r="Y98" i="3"/>
  <c r="AC98" i="3"/>
  <c r="AG98" i="3"/>
  <c r="J98" i="3"/>
  <c r="V98" i="3"/>
  <c r="AD98" i="3"/>
  <c r="C98" i="3"/>
  <c r="G98" i="3"/>
  <c r="K98" i="3"/>
  <c r="O98" i="3"/>
  <c r="S98" i="3"/>
  <c r="W98" i="3"/>
  <c r="AA98" i="3"/>
  <c r="AE98" i="3"/>
  <c r="AI98" i="3"/>
  <c r="AK98" i="3"/>
  <c r="D98" i="3"/>
  <c r="H98" i="3"/>
  <c r="L98" i="3"/>
  <c r="P98" i="3"/>
  <c r="T98" i="3"/>
  <c r="X98" i="3"/>
  <c r="AB98" i="3"/>
  <c r="AF98" i="3"/>
  <c r="AL98" i="3"/>
  <c r="AI31" i="3"/>
  <c r="B31" i="3"/>
  <c r="B32" i="3" s="1"/>
  <c r="F31" i="3"/>
  <c r="F32" i="3" s="1"/>
  <c r="J31" i="3"/>
  <c r="J32" i="3" s="1"/>
  <c r="N31" i="3"/>
  <c r="N32" i="3" s="1"/>
  <c r="R31" i="3"/>
  <c r="R32" i="3" s="1"/>
  <c r="V31" i="3"/>
  <c r="V32" i="3" s="1"/>
  <c r="Z31" i="3"/>
  <c r="Z32" i="3" s="1"/>
  <c r="AD31" i="3"/>
  <c r="AH31" i="3"/>
  <c r="D31" i="3"/>
  <c r="D32" i="3" s="1"/>
  <c r="H31" i="3"/>
  <c r="H32" i="3" s="1"/>
  <c r="L31" i="3"/>
  <c r="L32" i="3" s="1"/>
  <c r="P31" i="3"/>
  <c r="P32" i="3" s="1"/>
  <c r="T31" i="3"/>
  <c r="T32" i="3" s="1"/>
  <c r="X31" i="3"/>
  <c r="X32" i="3" s="1"/>
  <c r="AB31" i="3"/>
  <c r="AB32" i="3" s="1"/>
  <c r="AF31" i="3"/>
  <c r="C32" i="3"/>
  <c r="G32" i="3"/>
  <c r="K32" i="3"/>
  <c r="O32" i="3"/>
  <c r="S32" i="3"/>
  <c r="W32" i="3"/>
  <c r="E31" i="3"/>
  <c r="E32" i="3" s="1"/>
  <c r="I31" i="3"/>
  <c r="I32" i="3" s="1"/>
  <c r="M31" i="3"/>
  <c r="M32" i="3" s="1"/>
  <c r="Q31" i="3"/>
  <c r="Q32" i="3" s="1"/>
  <c r="U31" i="3"/>
  <c r="U32" i="3" s="1"/>
  <c r="Y31" i="3"/>
  <c r="Y32" i="3" s="1"/>
  <c r="AC31" i="3"/>
  <c r="AC32" i="3" s="1"/>
  <c r="AG31" i="3"/>
  <c r="AE32" i="3" l="1"/>
  <c r="AL32" i="3"/>
  <c r="AG32" i="3"/>
  <c r="AF32" i="3"/>
  <c r="AH32" i="3"/>
  <c r="AK32" i="3"/>
  <c r="AD32" i="3"/>
  <c r="AI32" i="3"/>
  <c r="AJ32" i="3"/>
  <c r="L57" i="2"/>
  <c r="L110" i="2" s="1"/>
  <c r="K57" i="2"/>
  <c r="K110" i="2" s="1"/>
  <c r="J57" i="2"/>
  <c r="J110" i="2" s="1"/>
  <c r="I57" i="2"/>
  <c r="I110" i="2" s="1"/>
  <c r="H57" i="2"/>
  <c r="H110" i="2" s="1"/>
  <c r="G57" i="2"/>
  <c r="G110" i="2" s="1"/>
  <c r="F57" i="2"/>
  <c r="F110" i="2" s="1"/>
  <c r="E57" i="2"/>
  <c r="E110" i="2" s="1"/>
  <c r="D57" i="2"/>
  <c r="D110" i="2" s="1"/>
  <c r="C57" i="2"/>
  <c r="C110" i="2" s="1"/>
  <c r="AO45" i="2"/>
  <c r="AP45" i="2" s="1"/>
  <c r="AQ45" i="2" s="1"/>
  <c r="AR45" i="2" s="1"/>
  <c r="AS45" i="2" s="1"/>
  <c r="AD45" i="2"/>
  <c r="AC45" i="2" s="1"/>
  <c r="AB45" i="2" s="1"/>
  <c r="AA45" i="2" s="1"/>
  <c r="Z45" i="2" s="1"/>
  <c r="Y45" i="2" s="1"/>
  <c r="X45" i="2" s="1"/>
  <c r="W45" i="2" s="1"/>
  <c r="V45" i="2" s="1"/>
  <c r="U45" i="2" s="1"/>
  <c r="T45" i="2" s="1"/>
  <c r="S45" i="2" s="1"/>
  <c r="R45" i="2" s="1"/>
  <c r="Q45" i="2" s="1"/>
  <c r="P45" i="2" s="1"/>
  <c r="O45" i="2" s="1"/>
  <c r="N45" i="2" s="1"/>
  <c r="M45" i="2" s="1"/>
  <c r="L45" i="2" s="1"/>
  <c r="K45" i="2" s="1"/>
  <c r="J45" i="2" s="1"/>
  <c r="I45" i="2" s="1"/>
  <c r="H45" i="2" s="1"/>
  <c r="G45" i="2" s="1"/>
  <c r="F45" i="2" s="1"/>
  <c r="E45" i="2" s="1"/>
  <c r="D45" i="2" s="1"/>
  <c r="C45" i="2" s="1"/>
  <c r="B45" i="2" s="1"/>
  <c r="L32" i="2"/>
  <c r="K32" i="2"/>
  <c r="J32" i="2"/>
  <c r="I32" i="2"/>
  <c r="H32" i="2"/>
  <c r="G32" i="2"/>
  <c r="F32" i="2"/>
  <c r="E32" i="2"/>
  <c r="D32" i="2"/>
  <c r="C32" i="2"/>
  <c r="L24" i="2"/>
  <c r="L26" i="2" s="1"/>
  <c r="K24" i="2"/>
  <c r="K26" i="2" s="1"/>
  <c r="J24" i="2"/>
  <c r="J26" i="2" s="1"/>
  <c r="I24" i="2"/>
  <c r="I26" i="2" s="1"/>
  <c r="H24" i="2"/>
  <c r="H26" i="2" s="1"/>
  <c r="G24" i="2"/>
  <c r="G26" i="2" s="1"/>
  <c r="F24" i="2"/>
  <c r="F26" i="2" s="1"/>
  <c r="E24" i="2"/>
  <c r="E26" i="2" s="1"/>
  <c r="D24" i="2"/>
  <c r="D26" i="2" s="1"/>
  <c r="C24" i="2"/>
  <c r="C26" i="2" s="1"/>
  <c r="L11" i="2"/>
  <c r="K11" i="2"/>
  <c r="J11" i="2"/>
  <c r="I11" i="2"/>
  <c r="H11" i="2"/>
  <c r="G11" i="2"/>
  <c r="F11" i="2"/>
  <c r="E11" i="2"/>
  <c r="D11" i="2"/>
  <c r="C11" i="2"/>
  <c r="B11" i="2"/>
  <c r="G33" i="2" l="1"/>
  <c r="G34" i="2" s="1"/>
  <c r="C33" i="2"/>
  <c r="C34" i="2" s="1"/>
  <c r="E33" i="2"/>
  <c r="E34" i="2" s="1"/>
  <c r="D33" i="2"/>
  <c r="D34" i="2" s="1"/>
  <c r="H33" i="2"/>
  <c r="H34" i="2" s="1"/>
  <c r="L33" i="2"/>
  <c r="L34" i="2" s="1"/>
  <c r="K33" i="2"/>
  <c r="K34" i="2" s="1"/>
  <c r="I33" i="2"/>
  <c r="I34" i="2" s="1"/>
  <c r="F33" i="2"/>
  <c r="F34" i="2" s="1"/>
  <c r="J33" i="2"/>
  <c r="J34" i="2" s="1"/>
  <c r="AM57" i="2"/>
  <c r="AL57" i="2"/>
  <c r="AK57" i="2"/>
  <c r="AJ57" i="2"/>
  <c r="AI57" i="2"/>
  <c r="AH57" i="2"/>
  <c r="AG57" i="2"/>
  <c r="AF57" i="2"/>
  <c r="AE57" i="2"/>
  <c r="AD57" i="2"/>
  <c r="AC57" i="2"/>
  <c r="AC110" i="2" s="1"/>
  <c r="AB57" i="2"/>
  <c r="AA57" i="2"/>
  <c r="Z57" i="2"/>
  <c r="Y57" i="2"/>
  <c r="X57" i="2"/>
  <c r="W57" i="2"/>
  <c r="V57" i="2"/>
  <c r="U57" i="2"/>
  <c r="T57" i="2"/>
  <c r="S57" i="2"/>
  <c r="R57" i="2"/>
  <c r="Q57" i="2"/>
  <c r="P57" i="2"/>
  <c r="O57" i="2"/>
  <c r="N57" i="2"/>
  <c r="M57" i="2"/>
  <c r="AN57" i="2"/>
  <c r="AO57" i="2"/>
  <c r="AP57" i="2"/>
  <c r="AQ57" i="2"/>
  <c r="AQ11" i="2"/>
  <c r="AP11" i="2"/>
  <c r="AO11" i="2"/>
  <c r="AN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AQ24" i="2"/>
  <c r="AQ26" i="2" s="1"/>
  <c r="AP24" i="2"/>
  <c r="AP26" i="2" s="1"/>
  <c r="AO24" i="2"/>
  <c r="AO26" i="2" s="1"/>
  <c r="AN24" i="2"/>
  <c r="AN26" i="2" s="1"/>
  <c r="AL24" i="2"/>
  <c r="AL26" i="2" s="1"/>
  <c r="AK24" i="2"/>
  <c r="AK26" i="2" s="1"/>
  <c r="AJ24" i="2"/>
  <c r="AJ26" i="2" s="1"/>
  <c r="AI24" i="2"/>
  <c r="AI26" i="2" s="1"/>
  <c r="AH24" i="2"/>
  <c r="AH26" i="2" s="1"/>
  <c r="AG24" i="2"/>
  <c r="AG26" i="2" s="1"/>
  <c r="AF24" i="2"/>
  <c r="AF26" i="2" s="1"/>
  <c r="AE24" i="2"/>
  <c r="AE26" i="2" s="1"/>
  <c r="AD24" i="2"/>
  <c r="AD26" i="2" s="1"/>
  <c r="AC24" i="2"/>
  <c r="AC26" i="2" s="1"/>
  <c r="AB24" i="2"/>
  <c r="AB26" i="2" s="1"/>
  <c r="AA24" i="2"/>
  <c r="AA26" i="2" s="1"/>
  <c r="Z24" i="2"/>
  <c r="Z26" i="2" s="1"/>
  <c r="Y24" i="2"/>
  <c r="Y26" i="2" s="1"/>
  <c r="X24" i="2"/>
  <c r="X26" i="2" s="1"/>
  <c r="W24" i="2"/>
  <c r="W26" i="2" s="1"/>
  <c r="V24" i="2"/>
  <c r="V26" i="2" s="1"/>
  <c r="U24" i="2"/>
  <c r="U26" i="2" s="1"/>
  <c r="T24" i="2"/>
  <c r="T26" i="2" s="1"/>
  <c r="S24" i="2"/>
  <c r="S26" i="2" s="1"/>
  <c r="R24" i="2"/>
  <c r="R26" i="2" s="1"/>
  <c r="Q24" i="2"/>
  <c r="Q26" i="2" s="1"/>
  <c r="P24" i="2"/>
  <c r="P26" i="2" s="1"/>
  <c r="O24" i="2"/>
  <c r="O26" i="2" s="1"/>
  <c r="N24" i="2"/>
  <c r="N26" i="2" s="1"/>
  <c r="M24" i="2"/>
  <c r="M26" i="2" s="1"/>
  <c r="B26" i="2"/>
  <c r="AQ32" i="2"/>
  <c r="AP32" i="2"/>
  <c r="AO32" i="2"/>
  <c r="AN32" i="2"/>
  <c r="AL32" i="2"/>
  <c r="AK32" i="2"/>
  <c r="AJ32" i="2"/>
  <c r="AI32" i="2"/>
  <c r="AH32" i="2"/>
  <c r="AG32" i="2"/>
  <c r="AF32" i="2"/>
  <c r="AE32" i="2"/>
  <c r="AD32" i="2"/>
  <c r="AC32" i="2"/>
  <c r="AB32" i="2"/>
  <c r="AA32" i="2"/>
  <c r="Z32" i="2"/>
  <c r="Y32" i="2"/>
  <c r="X32" i="2"/>
  <c r="W32" i="2"/>
  <c r="V32" i="2"/>
  <c r="U32" i="2"/>
  <c r="T32" i="2"/>
  <c r="S32" i="2"/>
  <c r="R32" i="2"/>
  <c r="Q32" i="2"/>
  <c r="P32" i="2"/>
  <c r="O32" i="2"/>
  <c r="N32" i="2"/>
  <c r="M32" i="2"/>
  <c r="B32" i="2"/>
  <c r="AM32" i="2"/>
  <c r="AM24" i="2"/>
  <c r="AM26" i="2" s="1"/>
  <c r="AM11" i="2"/>
  <c r="AO4" i="2"/>
  <c r="AP4" i="2" s="1"/>
  <c r="AQ4" i="2" s="1"/>
  <c r="AR4" i="2" s="1"/>
  <c r="AS4" i="2" s="1"/>
  <c r="AD4" i="2"/>
  <c r="AC4" i="2" s="1"/>
  <c r="AB4" i="2" s="1"/>
  <c r="AA4" i="2" s="1"/>
  <c r="Z4" i="2" s="1"/>
  <c r="Y4" i="2" s="1"/>
  <c r="X4" i="2" s="1"/>
  <c r="W4" i="2" s="1"/>
  <c r="V4" i="2" s="1"/>
  <c r="U4" i="2" s="1"/>
  <c r="T4" i="2" s="1"/>
  <c r="S4" i="2" s="1"/>
  <c r="R4" i="2" s="1"/>
  <c r="Q4" i="2" s="1"/>
  <c r="P4" i="2" s="1"/>
  <c r="O4" i="2" s="1"/>
  <c r="N4" i="2" s="1"/>
  <c r="M4" i="2" s="1"/>
  <c r="L4" i="2" s="1"/>
  <c r="K4" i="2" s="1"/>
  <c r="J4" i="2" s="1"/>
  <c r="I4" i="2" s="1"/>
  <c r="H4" i="2" s="1"/>
  <c r="G4" i="2" s="1"/>
  <c r="F4" i="2" s="1"/>
  <c r="E4" i="2" s="1"/>
  <c r="D4" i="2" s="1"/>
  <c r="C4" i="2" s="1"/>
  <c r="B4" i="2" s="1"/>
  <c r="AG33" i="2" l="1"/>
  <c r="AG34" i="2" s="1"/>
  <c r="AK33" i="2"/>
  <c r="AK34" i="2" s="1"/>
  <c r="AP33" i="2"/>
  <c r="AP34" i="2" s="1"/>
  <c r="AC33" i="2"/>
  <c r="AC34" i="2" s="1"/>
  <c r="M33" i="2"/>
  <c r="M34" i="2" s="1"/>
  <c r="Q33" i="2"/>
  <c r="Q34" i="2" s="1"/>
  <c r="U33" i="2"/>
  <c r="U34" i="2" s="1"/>
  <c r="Y33" i="2"/>
  <c r="Y34" i="2" s="1"/>
  <c r="V33" i="2"/>
  <c r="V34" i="2" s="1"/>
  <c r="T110" i="2"/>
  <c r="AB110" i="2"/>
  <c r="AF110" i="2"/>
  <c r="AJ110" i="2"/>
  <c r="AQ110" i="2"/>
  <c r="O110" i="2"/>
  <c r="S110" i="2"/>
  <c r="W110" i="2"/>
  <c r="B110" i="2"/>
  <c r="P110" i="2"/>
  <c r="X110" i="2"/>
  <c r="M110" i="2"/>
  <c r="Q110" i="2"/>
  <c r="U110" i="2"/>
  <c r="Y110" i="2"/>
  <c r="AG110" i="2"/>
  <c r="AK110" i="2"/>
  <c r="AO110" i="2"/>
  <c r="AN110" i="2"/>
  <c r="AE110" i="2"/>
  <c r="AI110" i="2"/>
  <c r="AM110" i="2"/>
  <c r="N110" i="2"/>
  <c r="R110" i="2"/>
  <c r="V110" i="2"/>
  <c r="AH110" i="2"/>
  <c r="AL110" i="2"/>
  <c r="AP110" i="2"/>
  <c r="N33" i="2"/>
  <c r="N34" i="2" s="1"/>
  <c r="R33" i="2"/>
  <c r="R34" i="2" s="1"/>
  <c r="Z33" i="2"/>
  <c r="Z34" i="2" s="1"/>
  <c r="AH33" i="2"/>
  <c r="AH34" i="2" s="1"/>
  <c r="AL33" i="2"/>
  <c r="AL34" i="2" s="1"/>
  <c r="AQ33" i="2"/>
  <c r="AQ34" i="2" s="1"/>
  <c r="O33" i="2"/>
  <c r="O34" i="2" s="1"/>
  <c r="S33" i="2"/>
  <c r="S34" i="2" s="1"/>
  <c r="W33" i="2"/>
  <c r="W34" i="2" s="1"/>
  <c r="AA33" i="2"/>
  <c r="AA34" i="2" s="1"/>
  <c r="AE33" i="2"/>
  <c r="AE34" i="2" s="1"/>
  <c r="AI33" i="2"/>
  <c r="AI34" i="2" s="1"/>
  <c r="AN33" i="2"/>
  <c r="AN34" i="2" s="1"/>
  <c r="AO33" i="2"/>
  <c r="AO34" i="2" s="1"/>
  <c r="Z110" i="2"/>
  <c r="AD110" i="2"/>
  <c r="AA110" i="2"/>
  <c r="AD33" i="2"/>
  <c r="AD34" i="2" s="1"/>
  <c r="AM33" i="2"/>
  <c r="AM34" i="2" s="1"/>
  <c r="B33" i="2"/>
  <c r="B34" i="2" s="1"/>
  <c r="P33" i="2"/>
  <c r="P34" i="2" s="1"/>
  <c r="T33" i="2"/>
  <c r="T34" i="2" s="1"/>
  <c r="X33" i="2"/>
  <c r="X34" i="2" s="1"/>
  <c r="AB33" i="2"/>
  <c r="AB34" i="2" s="1"/>
  <c r="AF33" i="2"/>
  <c r="AF34" i="2" s="1"/>
  <c r="AJ33" i="2"/>
  <c r="AJ34" i="2" s="1"/>
  <c r="AE3" i="1" l="1"/>
  <c r="AF3" i="1" s="1"/>
  <c r="AG3" i="1" s="1"/>
  <c r="AH3" i="1" s="1"/>
  <c r="AI3" i="1" s="1"/>
  <c r="P23" i="1" l="1"/>
  <c r="P24" i="1" s="1"/>
  <c r="O23" i="1"/>
  <c r="O24" i="1" s="1"/>
  <c r="N23" i="1"/>
  <c r="N24" i="1" s="1"/>
  <c r="M23" i="1"/>
  <c r="M24" i="1" s="1"/>
  <c r="L23" i="1"/>
  <c r="L24" i="1" s="1"/>
  <c r="K23" i="1"/>
  <c r="K24" i="1" s="1"/>
  <c r="J23" i="1"/>
  <c r="J24" i="1" s="1"/>
  <c r="I23" i="1"/>
  <c r="I24" i="1" s="1"/>
  <c r="H23" i="1"/>
  <c r="H24" i="1" s="1"/>
  <c r="G23" i="1"/>
  <c r="G24" i="1" s="1"/>
  <c r="F23" i="1"/>
  <c r="F24" i="1" s="1"/>
  <c r="E23" i="1"/>
  <c r="E24" i="1" s="1"/>
  <c r="D22" i="1"/>
  <c r="D23" i="1" s="1"/>
  <c r="D24" i="1" s="1"/>
  <c r="B18" i="1"/>
  <c r="B23" i="1" s="1"/>
  <c r="B24" i="1" s="1"/>
  <c r="O3" i="1"/>
  <c r="N3" i="1" s="1"/>
  <c r="M3" i="1" s="1"/>
  <c r="L3" i="1" s="1"/>
  <c r="K3" i="1" s="1"/>
  <c r="J3" i="1" s="1"/>
  <c r="I3" i="1" s="1"/>
  <c r="H3" i="1" s="1"/>
  <c r="G3" i="1" s="1"/>
  <c r="F3" i="1" s="1"/>
  <c r="E3" i="1" s="1"/>
  <c r="D3" i="1" s="1"/>
  <c r="C3" i="1" s="1"/>
  <c r="B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Cowley</author>
  </authors>
  <commentList>
    <comment ref="E20" authorId="0" shapeId="0" xr:uid="{00000000-0006-0000-0000-000001000000}">
      <text>
        <r>
          <rPr>
            <b/>
            <sz val="9"/>
            <color indexed="81"/>
            <rFont val="Tahoma"/>
            <family val="2"/>
          </rPr>
          <t>Alison Cowley:</t>
        </r>
        <r>
          <rPr>
            <sz val="9"/>
            <color indexed="81"/>
            <rFont val="Tahoma"/>
            <family val="2"/>
          </rPr>
          <t xml:space="preserve">
Error in website table
</t>
        </r>
      </text>
    </comment>
    <comment ref="E24" authorId="0" shapeId="0" xr:uid="{00000000-0006-0000-0000-000002000000}">
      <text>
        <r>
          <rPr>
            <b/>
            <sz val="9"/>
            <color indexed="81"/>
            <rFont val="Tahoma"/>
            <family val="2"/>
          </rPr>
          <t>Alison Cowley:</t>
        </r>
        <r>
          <rPr>
            <sz val="9"/>
            <color indexed="81"/>
            <rFont val="Tahoma"/>
            <family val="2"/>
          </rPr>
          <t xml:space="preserve">
Error in website table
</t>
        </r>
      </text>
    </comment>
    <comment ref="I24" authorId="0" shapeId="0" xr:uid="{00000000-0006-0000-0000-000003000000}">
      <text>
        <r>
          <rPr>
            <b/>
            <sz val="9"/>
            <color indexed="81"/>
            <rFont val="Tahoma"/>
            <family val="2"/>
          </rPr>
          <t>Alison Cowley:</t>
        </r>
        <r>
          <rPr>
            <sz val="9"/>
            <color indexed="81"/>
            <rFont val="Tahoma"/>
            <family val="2"/>
          </rPr>
          <t xml:space="preserve">
Wrong in table on website
</t>
        </r>
      </text>
    </comment>
    <comment ref="E34" authorId="0" shapeId="0" xr:uid="{00000000-0006-0000-0000-000004000000}">
      <text>
        <r>
          <rPr>
            <b/>
            <sz val="9"/>
            <color indexed="81"/>
            <rFont val="Tahoma"/>
            <family val="2"/>
          </rPr>
          <t>Alison Cowley:</t>
        </r>
        <r>
          <rPr>
            <sz val="9"/>
            <color indexed="81"/>
            <rFont val="Tahoma"/>
            <family val="2"/>
          </rPr>
          <t xml:space="preserve">
Error in website table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Alison Cowley</author>
  </authors>
  <commentList>
    <comment ref="Y24" authorId="0" shapeId="0" xr:uid="{00000000-0006-0000-0100-000001000000}">
      <text>
        <r>
          <rPr>
            <b/>
            <sz val="9"/>
            <color indexed="81"/>
            <rFont val="Tahoma"/>
            <family val="2"/>
          </rPr>
          <t>Alison Cowley:</t>
        </r>
        <r>
          <rPr>
            <sz val="9"/>
            <color indexed="81"/>
            <rFont val="Tahoma"/>
            <family val="2"/>
          </rPr>
          <t xml:space="preserve">
Note: errors in demand numbers in table on website
</t>
        </r>
      </text>
    </comment>
  </commentList>
</comments>
</file>

<file path=xl/sharedStrings.xml><?xml version="1.0" encoding="utf-8"?>
<sst xmlns="http://schemas.openxmlformats.org/spreadsheetml/2006/main" count="797" uniqueCount="138">
  <si>
    <t>Rhodium Supply and Demand</t>
  </si>
  <si>
    <t>'000 oz</t>
  </si>
  <si>
    <t>Supply</t>
  </si>
  <si>
    <t>South Africa</t>
  </si>
  <si>
    <t>Russia</t>
  </si>
  <si>
    <t>North America</t>
  </si>
  <si>
    <t>Zimbabwe</t>
  </si>
  <si>
    <t>Others</t>
  </si>
  <si>
    <t>Total Supply</t>
  </si>
  <si>
    <t>Demand by Application</t>
  </si>
  <si>
    <t>Autocatalyst</t>
  </si>
  <si>
    <t>Chemical</t>
  </si>
  <si>
    <t>Electrical</t>
  </si>
  <si>
    <t>Glass</t>
  </si>
  <si>
    <t>Other</t>
  </si>
  <si>
    <t>Total Demand</t>
  </si>
  <si>
    <t>Recycling</t>
  </si>
  <si>
    <t>Total Recycling</t>
  </si>
  <si>
    <t>Total Net Demand</t>
  </si>
  <si>
    <t>Movements in Stocks</t>
  </si>
  <si>
    <t>Europe</t>
  </si>
  <si>
    <t>Japan</t>
  </si>
  <si>
    <t>-</t>
  </si>
  <si>
    <t>Rest of the World</t>
  </si>
  <si>
    <t>Total Gross Demand</t>
  </si>
  <si>
    <t>Jewellery</t>
  </si>
  <si>
    <t>Petroleum</t>
  </si>
  <si>
    <t>Before 2005 jewellery and electrical demand is net of recycling.</t>
  </si>
  <si>
    <t>Gross Platinum Demand by Application: Regions</t>
  </si>
  <si>
    <t>Totals</t>
  </si>
  <si>
    <t>China</t>
  </si>
  <si>
    <t>Palladium Supply and Demand</t>
  </si>
  <si>
    <t xml:space="preserve">   Primary</t>
  </si>
  <si>
    <t>Movements in stocks</t>
  </si>
  <si>
    <t>Palladium Demand by Application: Regions</t>
  </si>
  <si>
    <t>Recycling by sector: regions</t>
  </si>
  <si>
    <t>Rest of World</t>
  </si>
  <si>
    <t xml:space="preserve">   State Stock Sales</t>
  </si>
  <si>
    <t>Demand</t>
  </si>
  <si>
    <t>Total gross demand</t>
  </si>
  <si>
    <t>(1)</t>
  </si>
  <si>
    <t>Western sales to China &amp; E. Europe (4)</t>
  </si>
  <si>
    <t>(2)</t>
  </si>
  <si>
    <t>Jewellery* (1)</t>
  </si>
  <si>
    <t>Investment (2)</t>
  </si>
  <si>
    <t>(3)</t>
  </si>
  <si>
    <t>(4)</t>
  </si>
  <si>
    <t>Before 1993, estimates include Eastern Europe; for 1993 and subsequent years, demand in this region is included in our European figures. China demand is included in Rest of World between 1996 and 1998.</t>
  </si>
  <si>
    <t>Before 1980, all investment demand is included in "Other". In 1980 and 1981, our investment demand figure is for Japanese bar sales only. From 1982, investment includes coins and small bars (previously in "Other").</t>
  </si>
  <si>
    <t xml:space="preserve">Russia </t>
  </si>
  <si>
    <t xml:space="preserve">Recycling by region: sectors </t>
  </si>
  <si>
    <t>Total</t>
  </si>
  <si>
    <t>Before 1986, Chemical demand is included under Other applications.</t>
  </si>
  <si>
    <t xml:space="preserve">Before 1998,  investment demand is included in "Other". </t>
  </si>
  <si>
    <t>Chemical (1)</t>
  </si>
  <si>
    <t>Jewellery (2)</t>
  </si>
  <si>
    <t>Investment (3)</t>
  </si>
  <si>
    <t>See individual sheets for specific notes on demand series.</t>
  </si>
  <si>
    <t>Data sources</t>
  </si>
  <si>
    <t>1975 to 2008</t>
  </si>
  <si>
    <t>PGM market report series: data taken from the last report that shows each individual year (for eg, the 2013 data appeared for the final time in the May 2018 PGM market report. The 2013 data point is therefore taken form this publication).</t>
  </si>
  <si>
    <t>Other notes</t>
  </si>
  <si>
    <t>2009-2021</t>
  </si>
  <si>
    <t>'Platinum' book series</t>
  </si>
  <si>
    <t xml:space="preserve">PGM market report series </t>
  </si>
  <si>
    <t>Excel data files containing Platinum Book history, available on platinum.matthey.com</t>
  </si>
  <si>
    <t>Updated with the data used in the TKK February 2022 presentation</t>
  </si>
  <si>
    <t>Dental &amp; Biomedical (3)</t>
  </si>
  <si>
    <t>Electrical &amp; Electronics (1)</t>
  </si>
  <si>
    <t>Before 2005 Dental &amp; Biomedical was included in "Other"</t>
  </si>
  <si>
    <t>(5)</t>
  </si>
  <si>
    <t>Auto</t>
  </si>
  <si>
    <t>Pollution Control (5)</t>
  </si>
  <si>
    <t>Before 2013, demand in Pollution Control was included in our Auto (non-road mobile machinery) and Other (small engines &amp; stationary pollution control) categories</t>
  </si>
  <si>
    <t>Before 2005 jewellery and electrical/electronics demand is net of recycling.</t>
  </si>
  <si>
    <t>(6)</t>
  </si>
  <si>
    <t>From 2013, Auto includes demand for platinum in road vehicles only (including fuel cell electric vehicles). Before 2013, Auto comprises demand for autocatalysts used on road vehicles and non-road mobile machinery (excluding FCEV).</t>
  </si>
  <si>
    <t>Auto (6)</t>
  </si>
  <si>
    <t>Electrical &amp; Electronics (2)</t>
  </si>
  <si>
    <t>From 2013, Dental &amp; Biomedical includes small quantities of palladium demand in biomedical devices, previously included in 'Other'.</t>
  </si>
  <si>
    <t>Electrical &amp; Electronics</t>
  </si>
  <si>
    <t>Dental &amp; Biomedical (4)</t>
  </si>
  <si>
    <t>Auto (1)</t>
  </si>
  <si>
    <t>Other (2)</t>
  </si>
  <si>
    <t>From 2013, Other includes demand for rhodium in autocatalysts used on non-road mobile machinery</t>
  </si>
  <si>
    <t>From 2013, Auto includes demand for palladium in road vehicles only. Before 2013, Auto comprises demand for autocatalysts used on road vehicles and non-road mobile machinery.</t>
  </si>
  <si>
    <t>From 2013, Auto includes demand for rhodium in road vehicles only. Before 2013, Auto comprises demand for autocatalysts used on road vehicles and non-road mobile machinery.</t>
  </si>
  <si>
    <t>Platinum supply and demand</t>
  </si>
  <si>
    <t>region where mining took place, rather than the region of subsequent processing.</t>
  </si>
  <si>
    <t>recovered from open-loop recycling (i.e. where the original purchaser does not retain</t>
  </si>
  <si>
    <t>ownership of the PGM). Outside the automotive, jewellery and electronics markets,</t>
  </si>
  <si>
    <t>open-loop recycling is negligible.</t>
  </si>
  <si>
    <t>vehicles and aftermarket scrap. It does not include warranty or production scrap. It</t>
  </si>
  <si>
    <t>is allocated to the region where the vehicle was originally sold (but not necessarily</t>
  </si>
  <si>
    <t>scrapped).</t>
  </si>
  <si>
    <t>for new metal in that application; that is it is net of any closed-loop recycling (i.e.</t>
  </si>
  <si>
    <t>where industry participants retain ownership of the metal: an example would be</t>
  </si>
  <si>
    <t>recycling of spent chemical catalysts where the metal is retained to be used on fresh</t>
  </si>
  <si>
    <t>catalyst that replaces the spent charge).</t>
  </si>
  <si>
    <t>Gross demand also includes any changes in unrefined metal stocks in the sector.</t>
  </si>
  <si>
    <t>Increases in unrefined stocks lead to additional demand, while reductions in stocks</t>
  </si>
  <si>
    <t>(including any metal released from industry, e.g. in the case of chemical plant closures)</t>
  </si>
  <si>
    <t>lead to negative demand.</t>
  </si>
  <si>
    <t>is accounted for at the time of vehicle production. It includes emissions catalysts on</t>
  </si>
  <si>
    <t>vehicles, motorcycles and three-wheelers, and non-road mobile machinery. (Fuel cell</t>
  </si>
  <si>
    <t>vehicles are counted under industrial demand.)</t>
  </si>
  <si>
    <t>manufactured, not sold.</t>
  </si>
  <si>
    <t>stocks that must be mobilised to balance the market in that year. It is thus a proxy for</t>
  </si>
  <si>
    <t>changes in stocks held by fabricators, dealers, banks and depositories, but excludes</t>
  </si>
  <si>
    <t>stocks held by primary and secondary refiners and final consumers. A positive figure</t>
  </si>
  <si>
    <t>(market surplus) thus reflects an increase in global market stocks. A negative value</t>
  </si>
  <si>
    <t>(market deficit) indicates a decrease in global market stocks.</t>
  </si>
  <si>
    <t xml:space="preserve">Europe </t>
  </si>
  <si>
    <t>EU+ (includes UK and Turkey but excludes Russia)</t>
  </si>
  <si>
    <t xml:space="preserve"> Japan only</t>
  </si>
  <si>
    <t xml:space="preserve">North America </t>
  </si>
  <si>
    <t>USA and Canada (excludes Mexico)</t>
  </si>
  <si>
    <t xml:space="preserve">China </t>
  </si>
  <si>
    <t>China only</t>
  </si>
  <si>
    <t xml:space="preserve">RoW </t>
  </si>
  <si>
    <t>Rest of World: all countries not captured in the above</t>
  </si>
  <si>
    <t xml:space="preserve">Supply </t>
  </si>
  <si>
    <t>Supply figures represent sales of primary PGM by producers and are allocated to the</t>
  </si>
  <si>
    <t xml:space="preserve">Recycling </t>
  </si>
  <si>
    <t>Recycling figures represent secondary PGM supplies and are the quantity of metal</t>
  </si>
  <si>
    <t>Gross demand</t>
  </si>
  <si>
    <t>Gross demand figures for any given application represent the sum of industry demand</t>
  </si>
  <si>
    <r>
      <rPr>
        <b/>
        <sz val="11"/>
        <color theme="1"/>
        <rFont val="Calibri"/>
        <family val="2"/>
        <scheme val="minor"/>
      </rPr>
      <t xml:space="preserve">Automotive demand </t>
    </r>
    <r>
      <rPr>
        <sz val="11"/>
        <color theme="1"/>
        <rFont val="Calibri"/>
        <family val="2"/>
        <scheme val="minor"/>
      </rPr>
      <t>is allocated to the region where the vehicle is manufactured and</t>
    </r>
  </si>
  <si>
    <r>
      <rPr>
        <b/>
        <sz val="11"/>
        <color theme="1"/>
        <rFont val="Calibri"/>
        <family val="2"/>
        <scheme val="minor"/>
      </rPr>
      <t xml:space="preserve">Jewellery demand </t>
    </r>
    <r>
      <rPr>
        <sz val="11"/>
        <color theme="1"/>
        <rFont val="Calibri"/>
        <family val="2"/>
        <scheme val="minor"/>
      </rPr>
      <t>is allocated to the region where the finished jewellery is</t>
    </r>
  </si>
  <si>
    <t xml:space="preserve">Net demand </t>
  </si>
  <si>
    <t>Gross demand less open-loop recycling.</t>
  </si>
  <si>
    <t xml:space="preserve">Movements in stocks </t>
  </si>
  <si>
    <t>This figure gives the overall market balance in any one year and reflects the extent of</t>
  </si>
  <si>
    <t>Regional definitions</t>
  </si>
  <si>
    <t>Market balance components</t>
  </si>
  <si>
    <r>
      <rPr>
        <b/>
        <sz val="11"/>
        <color theme="1"/>
        <rFont val="Calibri"/>
        <family val="2"/>
        <scheme val="minor"/>
      </rPr>
      <t xml:space="preserve">Automotive recycling </t>
    </r>
    <r>
      <rPr>
        <sz val="11"/>
        <color theme="1"/>
        <rFont val="Calibri"/>
        <family val="2"/>
        <scheme val="minor"/>
      </rPr>
      <t>represents the weight of metal recovered from end-of-life</t>
    </r>
  </si>
  <si>
    <t>EXPLANATORY NOTES</t>
  </si>
  <si>
    <t>Please see page 38 of the May 2022 PGM Market Report for additional information on 'Understanding Johnson Matthey's supply and demand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</si>
</sst>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Red]\-#,##0\ "/>
    <numFmt numFmtId="165" formatCode="#,##0_ ;[Red]\(#,##0\)"/>
  </numFmts>
  <fonts count="7" x14ac:knownFonts="1">
    <font>
      <sz val="11"/>
      <color theme="1"/>
      <name val="Calibri"/>
      <family val="2"/>
      <scheme val="minor"/>
    </font>
    <font>
      <b/>
      <sz val="11"/>
      <color theme="1"/>
      <name val="Calibri"/>
      <family val="2"/>
      <scheme val="minor"/>
    </font>
    <font>
      <i/>
      <sz val="11"/>
      <color theme="1"/>
      <name val="Calibri"/>
      <family val="2"/>
      <scheme val="minor"/>
    </font>
    <font>
      <sz val="9"/>
      <color indexed="81"/>
      <name val="Tahoma"/>
      <family val="2"/>
    </font>
    <font>
      <b/>
      <sz val="9"/>
      <color indexed="81"/>
      <name val="Tahoma"/>
      <family val="2"/>
    </font>
    <font>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2">
    <border>
      <left/>
      <right/>
      <top/>
      <bottom/>
      <diagonal/>
    </border>
    <border>
      <left/>
      <right/>
      <top style="thin">
        <color auto="1"/>
      </top>
      <bottom/>
      <diagonal/>
    </border>
  </borders>
  <cellStyleXfs count="2">
    <xf numFmtId="0" fontId="0" fillId="0" borderId="0"/>
    <xf numFmtId="9" fontId="5" fillId="0" borderId="0" applyFont="0" applyFill="0" applyBorder="0" applyAlignment="0" applyProtection="0"/>
  </cellStyleXfs>
  <cellXfs count="49">
    <xf numFmtId="0" fontId="0" fillId="0" borderId="0" xfId="0"/>
    <xf numFmtId="0" fontId="1" fillId="0" borderId="0" xfId="0" applyFont="1"/>
    <xf numFmtId="0" fontId="2" fillId="0" borderId="0" xfId="0" applyFont="1"/>
    <xf numFmtId="0" fontId="1" fillId="0" borderId="1" xfId="0" applyFont="1" applyBorder="1"/>
    <xf numFmtId="0" fontId="0" fillId="0" borderId="0" xfId="0" applyFont="1"/>
    <xf numFmtId="0" fontId="0" fillId="0" borderId="0" xfId="0" applyFont="1" applyBorder="1"/>
    <xf numFmtId="0" fontId="0" fillId="2" borderId="0" xfId="0" applyFill="1"/>
    <xf numFmtId="164" fontId="0" fillId="2" borderId="0" xfId="0" applyNumberFormat="1" applyFill="1"/>
    <xf numFmtId="164" fontId="1" fillId="2" borderId="1" xfId="0" applyNumberFormat="1" applyFont="1" applyFill="1" applyBorder="1"/>
    <xf numFmtId="164" fontId="0" fillId="2" borderId="0" xfId="0" applyNumberFormat="1" applyFont="1" applyFill="1" applyBorder="1"/>
    <xf numFmtId="164" fontId="2" fillId="2" borderId="0" xfId="0" applyNumberFormat="1" applyFont="1" applyFill="1"/>
    <xf numFmtId="0" fontId="2" fillId="2" borderId="0" xfId="0" applyFont="1" applyFill="1"/>
    <xf numFmtId="0" fontId="1" fillId="2" borderId="0" xfId="0" applyFont="1" applyFill="1"/>
    <xf numFmtId="164" fontId="0" fillId="2" borderId="0" xfId="0" applyNumberFormat="1" applyFill="1" applyAlignment="1">
      <alignment horizontal="right"/>
    </xf>
    <xf numFmtId="164" fontId="0" fillId="2" borderId="0" xfId="0" applyNumberFormat="1" applyFont="1" applyFill="1"/>
    <xf numFmtId="0" fontId="0" fillId="2" borderId="0" xfId="0" applyFont="1" applyFill="1"/>
    <xf numFmtId="0" fontId="1" fillId="2" borderId="1" xfId="0" applyFont="1" applyFill="1" applyBorder="1"/>
    <xf numFmtId="0" fontId="2" fillId="0" borderId="0" xfId="0" applyFont="1" applyBorder="1"/>
    <xf numFmtId="0" fontId="0" fillId="3" borderId="0" xfId="0" applyFill="1"/>
    <xf numFmtId="0" fontId="2" fillId="3" borderId="0" xfId="0" applyFont="1" applyFill="1"/>
    <xf numFmtId="0" fontId="1" fillId="3" borderId="0" xfId="0" applyFont="1" applyFill="1"/>
    <xf numFmtId="164" fontId="0" fillId="3" borderId="0" xfId="0" applyNumberFormat="1" applyFill="1"/>
    <xf numFmtId="164" fontId="1" fillId="3" borderId="1" xfId="0" applyNumberFormat="1" applyFont="1" applyFill="1" applyBorder="1"/>
    <xf numFmtId="164" fontId="0" fillId="3" borderId="0" xfId="0" applyNumberFormat="1" applyFont="1" applyFill="1" applyBorder="1"/>
    <xf numFmtId="164" fontId="0" fillId="3" borderId="0" xfId="0" applyNumberFormat="1" applyFont="1" applyFill="1"/>
    <xf numFmtId="164" fontId="2" fillId="3" borderId="0" xfId="0" applyNumberFormat="1" applyFont="1" applyFill="1"/>
    <xf numFmtId="164" fontId="0" fillId="3" borderId="0" xfId="0" applyNumberFormat="1" applyFill="1" applyAlignment="1">
      <alignment horizontal="right"/>
    </xf>
    <xf numFmtId="3" fontId="0" fillId="3" borderId="0" xfId="0" applyNumberFormat="1" applyFont="1" applyFill="1" applyAlignment="1">
      <alignment horizontal="right"/>
    </xf>
    <xf numFmtId="0" fontId="0" fillId="3" borderId="0" xfId="0" applyFont="1" applyFill="1"/>
    <xf numFmtId="3" fontId="1" fillId="3" borderId="1" xfId="0" applyNumberFormat="1" applyFont="1" applyFill="1" applyBorder="1"/>
    <xf numFmtId="0" fontId="1" fillId="3" borderId="1" xfId="0" applyFont="1" applyFill="1" applyBorder="1"/>
    <xf numFmtId="43" fontId="0" fillId="3" borderId="0" xfId="0" applyNumberFormat="1" applyFill="1"/>
    <xf numFmtId="43" fontId="0" fillId="3" borderId="0" xfId="0" applyNumberFormat="1" applyFill="1" applyAlignment="1"/>
    <xf numFmtId="43" fontId="0" fillId="3" borderId="0" xfId="0" applyNumberFormat="1" applyFill="1" applyAlignment="1">
      <alignment horizontal="right"/>
    </xf>
    <xf numFmtId="164" fontId="1" fillId="3" borderId="1" xfId="0" applyNumberFormat="1" applyFont="1" applyFill="1" applyBorder="1" applyAlignment="1">
      <alignment horizontal="right"/>
    </xf>
    <xf numFmtId="17" fontId="2" fillId="2" borderId="0" xfId="0" applyNumberFormat="1" applyFont="1" applyFill="1"/>
    <xf numFmtId="0" fontId="0" fillId="0" borderId="0" xfId="0" quotePrefix="1" applyAlignment="1">
      <alignment horizontal="right"/>
    </xf>
    <xf numFmtId="0" fontId="0" fillId="0" borderId="0" xfId="0" applyBorder="1"/>
    <xf numFmtId="164" fontId="0" fillId="3" borderId="0" xfId="0" applyNumberFormat="1" applyFill="1" applyBorder="1" applyAlignment="1">
      <alignment horizontal="right"/>
    </xf>
    <xf numFmtId="164" fontId="0" fillId="2" borderId="0" xfId="0" applyNumberFormat="1" applyFill="1" applyBorder="1"/>
    <xf numFmtId="0" fontId="2" fillId="3" borderId="0" xfId="0" quotePrefix="1" applyFont="1" applyFill="1"/>
    <xf numFmtId="164" fontId="0" fillId="3" borderId="0" xfId="0" applyNumberFormat="1" applyFill="1" applyBorder="1"/>
    <xf numFmtId="165" fontId="0" fillId="2" borderId="0" xfId="0" applyNumberFormat="1" applyFill="1"/>
    <xf numFmtId="164" fontId="1" fillId="2" borderId="0" xfId="0" applyNumberFormat="1" applyFont="1" applyFill="1" applyBorder="1"/>
    <xf numFmtId="14" fontId="0" fillId="0" borderId="0" xfId="0" applyNumberFormat="1"/>
    <xf numFmtId="9" fontId="0" fillId="2" borderId="0" xfId="1" applyFont="1" applyFill="1" applyAlignment="1">
      <alignment horizontal="right"/>
    </xf>
    <xf numFmtId="164" fontId="1" fillId="2" borderId="1" xfId="0" applyNumberFormat="1" applyFont="1" applyFill="1" applyBorder="1" applyAlignment="1">
      <alignment horizontal="right"/>
    </xf>
    <xf numFmtId="164" fontId="2" fillId="2" borderId="0" xfId="0" applyNumberFormat="1" applyFont="1" applyFill="1" applyAlignment="1">
      <alignment horizontal="right"/>
    </xf>
    <xf numFmtId="0" fontId="6"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FAAA-02EA-4273-AEE4-1E582EFFDE10}">
  <dimension ref="A2:B7"/>
  <sheetViews>
    <sheetView workbookViewId="0">
      <selection activeCell="B8" sqref="B8"/>
    </sheetView>
  </sheetViews>
  <sheetFormatPr defaultRowHeight="14.4" x14ac:dyDescent="0.3"/>
  <cols>
    <col min="1" max="1" width="16.5546875" customWidth="1"/>
  </cols>
  <sheetData>
    <row r="2" spans="1:2" x14ac:dyDescent="0.3">
      <c r="A2" s="1" t="s">
        <v>58</v>
      </c>
    </row>
    <row r="3" spans="1:2" x14ac:dyDescent="0.3">
      <c r="A3" t="s">
        <v>59</v>
      </c>
      <c r="B3" t="s">
        <v>65</v>
      </c>
    </row>
    <row r="4" spans="1:2" x14ac:dyDescent="0.3">
      <c r="A4" t="s">
        <v>62</v>
      </c>
      <c r="B4" t="s">
        <v>60</v>
      </c>
    </row>
    <row r="5" spans="1:2" x14ac:dyDescent="0.3">
      <c r="A5" t="s">
        <v>61</v>
      </c>
      <c r="B5" t="s">
        <v>57</v>
      </c>
    </row>
    <row r="7" spans="1:2" x14ac:dyDescent="0.3">
      <c r="A7" s="44">
        <v>44592</v>
      </c>
      <c r="B7" t="s">
        <v>66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AD11-5A94-4115-8B61-DE1158C9EA8E}">
  <dimension ref="A1:B53"/>
  <sheetViews>
    <sheetView workbookViewId="0">
      <selection activeCell="A5" sqref="A5"/>
    </sheetView>
  </sheetViews>
  <sheetFormatPr defaultRowHeight="14.4" x14ac:dyDescent="0.3"/>
  <cols>
    <col min="1" max="1" width="26.21875" customWidth="1"/>
  </cols>
  <sheetData>
    <row r="1" spans="1:2" x14ac:dyDescent="0.3">
      <c r="A1" s="1" t="s">
        <v>136</v>
      </c>
    </row>
    <row r="2" spans="1:2" x14ac:dyDescent="0.3">
      <c r="A2" s="48" t="s">
        <v>137</v>
      </c>
    </row>
    <row r="4" spans="1:2" x14ac:dyDescent="0.3">
      <c r="A4" s="1" t="s">
        <v>133</v>
      </c>
    </row>
    <row r="5" spans="1:2" x14ac:dyDescent="0.3">
      <c r="A5" t="s">
        <v>112</v>
      </c>
      <c r="B5" t="s">
        <v>113</v>
      </c>
    </row>
    <row r="6" spans="1:2" x14ac:dyDescent="0.3">
      <c r="A6" t="s">
        <v>21</v>
      </c>
      <c r="B6" t="s">
        <v>114</v>
      </c>
    </row>
    <row r="7" spans="1:2" x14ac:dyDescent="0.3">
      <c r="A7" t="s">
        <v>115</v>
      </c>
      <c r="B7" t="s">
        <v>116</v>
      </c>
    </row>
    <row r="8" spans="1:2" x14ac:dyDescent="0.3">
      <c r="A8" t="s">
        <v>117</v>
      </c>
      <c r="B8" t="s">
        <v>118</v>
      </c>
    </row>
    <row r="9" spans="1:2" x14ac:dyDescent="0.3">
      <c r="A9" t="s">
        <v>119</v>
      </c>
      <c r="B9" t="s">
        <v>120</v>
      </c>
    </row>
    <row r="11" spans="1:2" x14ac:dyDescent="0.3">
      <c r="A11" s="1" t="s">
        <v>134</v>
      </c>
    </row>
    <row r="12" spans="1:2" x14ac:dyDescent="0.3">
      <c r="A12" s="1" t="s">
        <v>121</v>
      </c>
      <c r="B12" t="s">
        <v>122</v>
      </c>
    </row>
    <row r="13" spans="1:2" x14ac:dyDescent="0.3">
      <c r="B13" t="s">
        <v>88</v>
      </c>
    </row>
    <row r="15" spans="1:2" x14ac:dyDescent="0.3">
      <c r="A15" s="1" t="s">
        <v>123</v>
      </c>
      <c r="B15" t="s">
        <v>124</v>
      </c>
    </row>
    <row r="16" spans="1:2" x14ac:dyDescent="0.3">
      <c r="B16" t="s">
        <v>89</v>
      </c>
    </row>
    <row r="17" spans="1:2" x14ac:dyDescent="0.3">
      <c r="B17" t="s">
        <v>90</v>
      </c>
    </row>
    <row r="18" spans="1:2" x14ac:dyDescent="0.3">
      <c r="B18" t="s">
        <v>91</v>
      </c>
    </row>
    <row r="20" spans="1:2" x14ac:dyDescent="0.3">
      <c r="B20" t="s">
        <v>135</v>
      </c>
    </row>
    <row r="21" spans="1:2" x14ac:dyDescent="0.3">
      <c r="B21" t="s">
        <v>92</v>
      </c>
    </row>
    <row r="22" spans="1:2" x14ac:dyDescent="0.3">
      <c r="B22" t="s">
        <v>93</v>
      </c>
    </row>
    <row r="23" spans="1:2" x14ac:dyDescent="0.3">
      <c r="B23" t="s">
        <v>94</v>
      </c>
    </row>
    <row r="25" spans="1:2" x14ac:dyDescent="0.3">
      <c r="A25" s="1" t="s">
        <v>125</v>
      </c>
      <c r="B25" t="s">
        <v>126</v>
      </c>
    </row>
    <row r="26" spans="1:2" x14ac:dyDescent="0.3">
      <c r="B26" t="s">
        <v>95</v>
      </c>
    </row>
    <row r="27" spans="1:2" x14ac:dyDescent="0.3">
      <c r="B27" t="s">
        <v>96</v>
      </c>
    </row>
    <row r="28" spans="1:2" x14ac:dyDescent="0.3">
      <c r="B28" t="s">
        <v>97</v>
      </c>
    </row>
    <row r="29" spans="1:2" x14ac:dyDescent="0.3">
      <c r="B29" t="s">
        <v>98</v>
      </c>
    </row>
    <row r="31" spans="1:2" x14ac:dyDescent="0.3">
      <c r="B31" t="s">
        <v>99</v>
      </c>
    </row>
    <row r="32" spans="1:2" x14ac:dyDescent="0.3">
      <c r="B32" t="s">
        <v>100</v>
      </c>
    </row>
    <row r="33" spans="1:2" x14ac:dyDescent="0.3">
      <c r="B33" t="s">
        <v>101</v>
      </c>
    </row>
    <row r="34" spans="1:2" x14ac:dyDescent="0.3">
      <c r="B34" t="s">
        <v>102</v>
      </c>
    </row>
    <row r="36" spans="1:2" x14ac:dyDescent="0.3">
      <c r="B36" s="4" t="s">
        <v>127</v>
      </c>
    </row>
    <row r="37" spans="1:2" x14ac:dyDescent="0.3">
      <c r="B37" t="s">
        <v>103</v>
      </c>
    </row>
    <row r="38" spans="1:2" x14ac:dyDescent="0.3">
      <c r="B38" t="s">
        <v>104</v>
      </c>
    </row>
    <row r="39" spans="1:2" x14ac:dyDescent="0.3">
      <c r="B39" t="s">
        <v>105</v>
      </c>
    </row>
    <row r="41" spans="1:2" x14ac:dyDescent="0.3">
      <c r="B41" s="4" t="s">
        <v>128</v>
      </c>
    </row>
    <row r="42" spans="1:2" x14ac:dyDescent="0.3">
      <c r="B42" t="s">
        <v>106</v>
      </c>
    </row>
    <row r="44" spans="1:2" x14ac:dyDescent="0.3">
      <c r="A44" s="1" t="s">
        <v>129</v>
      </c>
      <c r="B44" t="s">
        <v>130</v>
      </c>
    </row>
    <row r="45" spans="1:2" x14ac:dyDescent="0.3">
      <c r="A45" s="1"/>
    </row>
    <row r="46" spans="1:2" x14ac:dyDescent="0.3">
      <c r="A46" s="1" t="s">
        <v>131</v>
      </c>
      <c r="B46" t="s">
        <v>132</v>
      </c>
    </row>
    <row r="47" spans="1:2" x14ac:dyDescent="0.3">
      <c r="B47" t="s">
        <v>107</v>
      </c>
    </row>
    <row r="48" spans="1:2" x14ac:dyDescent="0.3">
      <c r="B48" t="s">
        <v>108</v>
      </c>
    </row>
    <row r="49" spans="1:2" x14ac:dyDescent="0.3">
      <c r="B49" t="s">
        <v>109</v>
      </c>
    </row>
    <row r="50" spans="1:2" x14ac:dyDescent="0.3">
      <c r="B50" t="s">
        <v>110</v>
      </c>
    </row>
    <row r="51" spans="1:2" x14ac:dyDescent="0.3">
      <c r="B51" t="s">
        <v>111</v>
      </c>
    </row>
    <row r="53" spans="1:2" x14ac:dyDescent="0.3">
      <c r="A53"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6"/>
  <sheetViews>
    <sheetView zoomScale="102" zoomScaleNormal="102" workbookViewId="0">
      <pane xSplit="1" ySplit="4" topLeftCell="R5" activePane="bottomRight" state="frozen"/>
      <selection pane="topRight" activeCell="B1" sqref="B1"/>
      <selection pane="bottomLeft" activeCell="A5" sqref="A5"/>
      <selection pane="bottomRight"/>
    </sheetView>
  </sheetViews>
  <sheetFormatPr defaultRowHeight="14.4" x14ac:dyDescent="0.3"/>
  <cols>
    <col min="1" max="1" width="35.21875" customWidth="1"/>
    <col min="2" max="35" width="8.77734375" style="18" customWidth="1"/>
    <col min="36" max="40" width="8.77734375" style="6" customWidth="1"/>
    <col min="41" max="47" width="9.21875" style="6"/>
    <col min="48" max="49" width="8.88671875" style="6"/>
  </cols>
  <sheetData>
    <row r="1" spans="1:49" x14ac:dyDescent="0.3">
      <c r="A1" s="1" t="s">
        <v>87</v>
      </c>
    </row>
    <row r="3" spans="1:49" s="2" customFormat="1" x14ac:dyDescent="0.3">
      <c r="B3" s="40" t="s">
        <v>63</v>
      </c>
      <c r="C3" s="19"/>
      <c r="D3" s="19"/>
      <c r="E3" s="19"/>
      <c r="F3" s="19"/>
      <c r="G3" s="19"/>
      <c r="H3" s="40" t="s">
        <v>63</v>
      </c>
      <c r="I3" s="19"/>
      <c r="J3" s="19"/>
      <c r="K3" s="19"/>
      <c r="L3" s="19"/>
      <c r="M3" s="19"/>
      <c r="N3" s="19"/>
      <c r="O3" s="19"/>
      <c r="P3" s="40" t="s">
        <v>63</v>
      </c>
      <c r="Q3" s="19"/>
      <c r="R3" s="19"/>
      <c r="S3" s="19"/>
      <c r="T3" s="19"/>
      <c r="U3" s="19"/>
      <c r="V3" s="19"/>
      <c r="W3" s="19"/>
      <c r="X3" s="40" t="s">
        <v>63</v>
      </c>
      <c r="Y3" s="19"/>
      <c r="Z3" s="19"/>
      <c r="AA3" s="19"/>
      <c r="AB3" s="19"/>
      <c r="AC3" s="19"/>
      <c r="AD3" s="19"/>
      <c r="AE3" s="19"/>
      <c r="AF3" s="19"/>
      <c r="AG3" s="40" t="s">
        <v>63</v>
      </c>
      <c r="AH3" s="19"/>
      <c r="AI3" s="18"/>
      <c r="AJ3" s="35" t="s">
        <v>64</v>
      </c>
      <c r="AK3" s="35"/>
      <c r="AL3" s="35"/>
      <c r="AM3" s="35"/>
      <c r="AN3" s="35"/>
      <c r="AO3" s="35"/>
      <c r="AP3" s="35" t="s">
        <v>64</v>
      </c>
      <c r="AQ3" s="11"/>
      <c r="AR3" s="11"/>
      <c r="AS3" s="11"/>
      <c r="AT3" s="11"/>
      <c r="AU3" s="11"/>
      <c r="AV3" s="11"/>
      <c r="AW3" s="11"/>
    </row>
    <row r="4" spans="1:49" s="1" customFormat="1" x14ac:dyDescent="0.3">
      <c r="A4" s="1" t="s">
        <v>1</v>
      </c>
      <c r="B4" s="20">
        <f t="shared" ref="B4:L4" si="0">C4-1</f>
        <v>1975</v>
      </c>
      <c r="C4" s="20">
        <f t="shared" si="0"/>
        <v>1976</v>
      </c>
      <c r="D4" s="20">
        <f t="shared" si="0"/>
        <v>1977</v>
      </c>
      <c r="E4" s="20">
        <f t="shared" si="0"/>
        <v>1978</v>
      </c>
      <c r="F4" s="20">
        <f t="shared" si="0"/>
        <v>1979</v>
      </c>
      <c r="G4" s="20">
        <f t="shared" si="0"/>
        <v>1980</v>
      </c>
      <c r="H4" s="20">
        <f t="shared" si="0"/>
        <v>1981</v>
      </c>
      <c r="I4" s="20">
        <f t="shared" si="0"/>
        <v>1982</v>
      </c>
      <c r="J4" s="20">
        <f t="shared" si="0"/>
        <v>1983</v>
      </c>
      <c r="K4" s="20">
        <f t="shared" si="0"/>
        <v>1984</v>
      </c>
      <c r="L4" s="20">
        <f t="shared" si="0"/>
        <v>1985</v>
      </c>
      <c r="M4" s="20">
        <f t="shared" ref="M4:AC4" si="1">N4-1</f>
        <v>1986</v>
      </c>
      <c r="N4" s="20">
        <f t="shared" si="1"/>
        <v>1987</v>
      </c>
      <c r="O4" s="20">
        <f t="shared" si="1"/>
        <v>1988</v>
      </c>
      <c r="P4" s="20">
        <f t="shared" si="1"/>
        <v>1989</v>
      </c>
      <c r="Q4" s="20">
        <f t="shared" si="1"/>
        <v>1990</v>
      </c>
      <c r="R4" s="20">
        <f t="shared" si="1"/>
        <v>1991</v>
      </c>
      <c r="S4" s="20">
        <f t="shared" si="1"/>
        <v>1992</v>
      </c>
      <c r="T4" s="20">
        <f t="shared" si="1"/>
        <v>1993</v>
      </c>
      <c r="U4" s="20">
        <f t="shared" si="1"/>
        <v>1994</v>
      </c>
      <c r="V4" s="20">
        <f t="shared" si="1"/>
        <v>1995</v>
      </c>
      <c r="W4" s="20">
        <f t="shared" si="1"/>
        <v>1996</v>
      </c>
      <c r="X4" s="20">
        <f t="shared" si="1"/>
        <v>1997</v>
      </c>
      <c r="Y4" s="20">
        <f t="shared" si="1"/>
        <v>1998</v>
      </c>
      <c r="Z4" s="20">
        <f t="shared" si="1"/>
        <v>1999</v>
      </c>
      <c r="AA4" s="20">
        <f t="shared" si="1"/>
        <v>2000</v>
      </c>
      <c r="AB4" s="20">
        <f t="shared" si="1"/>
        <v>2001</v>
      </c>
      <c r="AC4" s="20">
        <f t="shared" si="1"/>
        <v>2002</v>
      </c>
      <c r="AD4" s="20">
        <f>AE4-1</f>
        <v>2003</v>
      </c>
      <c r="AE4" s="20">
        <v>2004</v>
      </c>
      <c r="AF4" s="20">
        <v>2005</v>
      </c>
      <c r="AG4" s="20">
        <v>2006</v>
      </c>
      <c r="AH4" s="20">
        <v>2007</v>
      </c>
      <c r="AI4" s="20">
        <v>2008</v>
      </c>
      <c r="AJ4" s="12">
        <v>2009</v>
      </c>
      <c r="AK4" s="12">
        <v>2010</v>
      </c>
      <c r="AL4" s="12">
        <v>2011</v>
      </c>
      <c r="AM4" s="12">
        <v>2012</v>
      </c>
      <c r="AN4" s="12">
        <v>2013</v>
      </c>
      <c r="AO4" s="12">
        <f>AN4+1</f>
        <v>2014</v>
      </c>
      <c r="AP4" s="12">
        <f>AO4+1</f>
        <v>2015</v>
      </c>
      <c r="AQ4" s="12">
        <f>AP4+1</f>
        <v>2016</v>
      </c>
      <c r="AR4" s="12">
        <f>AQ4+1</f>
        <v>2017</v>
      </c>
      <c r="AS4" s="12">
        <f>AR4+1</f>
        <v>2018</v>
      </c>
      <c r="AT4" s="12">
        <v>2019</v>
      </c>
      <c r="AU4" s="12">
        <v>2020</v>
      </c>
      <c r="AV4" s="12">
        <v>2021</v>
      </c>
      <c r="AW4" s="12">
        <v>2022</v>
      </c>
    </row>
    <row r="5" spans="1:49" x14ac:dyDescent="0.3">
      <c r="A5" s="1" t="s">
        <v>2</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7"/>
      <c r="AK5" s="7"/>
      <c r="AL5" s="7"/>
      <c r="AM5" s="7"/>
      <c r="AN5" s="7"/>
      <c r="AO5" s="7"/>
      <c r="AP5" s="7"/>
      <c r="AQ5" s="7"/>
      <c r="AR5" s="7"/>
      <c r="AS5" s="7"/>
      <c r="AT5" s="7"/>
      <c r="AU5" s="7"/>
      <c r="AV5" s="7"/>
      <c r="AW5" s="7"/>
    </row>
    <row r="6" spans="1:49" x14ac:dyDescent="0.3">
      <c r="A6" t="s">
        <v>3</v>
      </c>
      <c r="B6" s="21">
        <v>1760</v>
      </c>
      <c r="C6" s="21">
        <v>1710</v>
      </c>
      <c r="D6" s="21">
        <v>1780</v>
      </c>
      <c r="E6" s="21">
        <v>1950</v>
      </c>
      <c r="F6" s="21">
        <v>2180</v>
      </c>
      <c r="G6" s="21">
        <v>2320</v>
      </c>
      <c r="H6" s="21">
        <v>1800</v>
      </c>
      <c r="I6" s="21">
        <v>1960</v>
      </c>
      <c r="J6" s="21">
        <v>2070</v>
      </c>
      <c r="K6" s="21">
        <v>2280</v>
      </c>
      <c r="L6" s="21">
        <v>2340</v>
      </c>
      <c r="M6" s="21">
        <v>2350</v>
      </c>
      <c r="N6" s="21">
        <v>2520</v>
      </c>
      <c r="O6" s="21">
        <v>2580</v>
      </c>
      <c r="P6" s="21">
        <v>2620</v>
      </c>
      <c r="Q6" s="21">
        <v>2760</v>
      </c>
      <c r="R6" s="21">
        <v>2770</v>
      </c>
      <c r="S6" s="21">
        <v>2750</v>
      </c>
      <c r="T6" s="21">
        <v>3360</v>
      </c>
      <c r="U6" s="21">
        <v>3160</v>
      </c>
      <c r="V6" s="21">
        <v>3370</v>
      </c>
      <c r="W6" s="21">
        <v>3390</v>
      </c>
      <c r="X6" s="21">
        <v>3700</v>
      </c>
      <c r="Y6" s="21">
        <v>3680</v>
      </c>
      <c r="Z6" s="21">
        <v>3900</v>
      </c>
      <c r="AA6" s="21">
        <v>3800</v>
      </c>
      <c r="AB6" s="21">
        <v>4100</v>
      </c>
      <c r="AC6" s="21">
        <v>4450</v>
      </c>
      <c r="AD6" s="21">
        <v>4630</v>
      </c>
      <c r="AE6" s="21">
        <v>5010</v>
      </c>
      <c r="AF6" s="21">
        <v>5115</v>
      </c>
      <c r="AG6" s="21">
        <v>5295.03</v>
      </c>
      <c r="AH6" s="21">
        <v>5070</v>
      </c>
      <c r="AI6" s="21">
        <v>4515.000441107677</v>
      </c>
      <c r="AJ6" s="7">
        <v>4635</v>
      </c>
      <c r="AK6" s="7">
        <v>4635</v>
      </c>
      <c r="AL6" s="7">
        <v>4860</v>
      </c>
      <c r="AM6" s="7">
        <v>4110</v>
      </c>
      <c r="AN6" s="7">
        <v>4208</v>
      </c>
      <c r="AO6" s="7">
        <v>3546</v>
      </c>
      <c r="AP6" s="7">
        <v>4572</v>
      </c>
      <c r="AQ6" s="7">
        <v>4392</v>
      </c>
      <c r="AR6" s="7">
        <v>4450</v>
      </c>
      <c r="AS6" s="7">
        <v>4467</v>
      </c>
      <c r="AT6" s="7">
        <v>4344</v>
      </c>
      <c r="AU6" s="7">
        <v>3222</v>
      </c>
      <c r="AV6" s="7">
        <v>4611</v>
      </c>
      <c r="AW6" s="7">
        <v>4204</v>
      </c>
    </row>
    <row r="7" spans="1:49" x14ac:dyDescent="0.3">
      <c r="A7" t="s">
        <v>4</v>
      </c>
      <c r="B7" s="21">
        <v>600</v>
      </c>
      <c r="C7" s="21">
        <v>690</v>
      </c>
      <c r="D7" s="21">
        <v>640</v>
      </c>
      <c r="E7" s="21">
        <v>490</v>
      </c>
      <c r="F7" s="21">
        <v>460</v>
      </c>
      <c r="G7" s="21">
        <v>340</v>
      </c>
      <c r="H7" s="21">
        <v>370</v>
      </c>
      <c r="I7" s="21">
        <v>380</v>
      </c>
      <c r="J7" s="21">
        <v>290</v>
      </c>
      <c r="K7" s="21">
        <v>250</v>
      </c>
      <c r="L7" s="21">
        <v>230</v>
      </c>
      <c r="M7" s="21">
        <v>290</v>
      </c>
      <c r="N7" s="21">
        <v>400</v>
      </c>
      <c r="O7" s="21">
        <v>440</v>
      </c>
      <c r="P7" s="21">
        <v>550</v>
      </c>
      <c r="Q7" s="21">
        <v>720</v>
      </c>
      <c r="R7" s="21">
        <v>1100</v>
      </c>
      <c r="S7" s="21">
        <v>750</v>
      </c>
      <c r="T7" s="21">
        <v>680</v>
      </c>
      <c r="U7" s="21">
        <v>1010</v>
      </c>
      <c r="V7" s="21">
        <v>1280</v>
      </c>
      <c r="W7" s="21">
        <v>1220</v>
      </c>
      <c r="X7" s="21">
        <v>900</v>
      </c>
      <c r="Y7" s="21">
        <v>1300</v>
      </c>
      <c r="Z7" s="21">
        <v>540</v>
      </c>
      <c r="AA7" s="21">
        <v>1100</v>
      </c>
      <c r="AB7" s="21">
        <v>1300</v>
      </c>
      <c r="AC7" s="21">
        <v>980</v>
      </c>
      <c r="AD7" s="21">
        <v>1050</v>
      </c>
      <c r="AE7" s="21">
        <v>845</v>
      </c>
      <c r="AF7" s="21">
        <v>890</v>
      </c>
      <c r="AG7" s="21">
        <v>920</v>
      </c>
      <c r="AH7" s="21">
        <v>915</v>
      </c>
      <c r="AI7" s="21">
        <v>805</v>
      </c>
      <c r="AJ7" s="7">
        <v>785</v>
      </c>
      <c r="AK7" s="7">
        <v>825</v>
      </c>
      <c r="AL7" s="7">
        <v>835</v>
      </c>
      <c r="AM7" s="7">
        <v>801</v>
      </c>
      <c r="AN7" s="7">
        <v>736</v>
      </c>
      <c r="AO7" s="7">
        <v>700</v>
      </c>
      <c r="AP7" s="7">
        <v>670</v>
      </c>
      <c r="AQ7" s="7">
        <v>714</v>
      </c>
      <c r="AR7" s="7">
        <v>720</v>
      </c>
      <c r="AS7" s="7">
        <v>687</v>
      </c>
      <c r="AT7" s="7">
        <v>721</v>
      </c>
      <c r="AU7" s="7">
        <v>699</v>
      </c>
      <c r="AV7" s="7">
        <v>638</v>
      </c>
      <c r="AW7" s="45" t="s">
        <v>22</v>
      </c>
    </row>
    <row r="8" spans="1:49" x14ac:dyDescent="0.3">
      <c r="A8" t="s">
        <v>5</v>
      </c>
      <c r="B8" s="21">
        <v>140</v>
      </c>
      <c r="C8" s="21">
        <v>170</v>
      </c>
      <c r="D8" s="21">
        <v>170</v>
      </c>
      <c r="E8" s="21">
        <v>170</v>
      </c>
      <c r="F8" s="21">
        <v>130</v>
      </c>
      <c r="G8" s="21">
        <v>130</v>
      </c>
      <c r="H8" s="21">
        <v>130</v>
      </c>
      <c r="I8" s="21">
        <v>120</v>
      </c>
      <c r="J8" s="21">
        <v>80</v>
      </c>
      <c r="K8" s="21">
        <v>150</v>
      </c>
      <c r="L8" s="21">
        <v>150</v>
      </c>
      <c r="M8" s="21">
        <v>150</v>
      </c>
      <c r="N8" s="21">
        <v>140</v>
      </c>
      <c r="O8" s="21">
        <v>210</v>
      </c>
      <c r="P8" s="21">
        <v>195</v>
      </c>
      <c r="Q8" s="21">
        <v>185</v>
      </c>
      <c r="R8" s="21">
        <v>220</v>
      </c>
      <c r="S8" s="21">
        <v>200</v>
      </c>
      <c r="T8" s="21">
        <v>220</v>
      </c>
      <c r="U8" s="21">
        <v>220</v>
      </c>
      <c r="V8" s="21">
        <v>240</v>
      </c>
      <c r="W8" s="21">
        <v>240</v>
      </c>
      <c r="X8" s="21">
        <v>240</v>
      </c>
      <c r="Y8" s="21">
        <v>285</v>
      </c>
      <c r="Z8" s="21">
        <v>270</v>
      </c>
      <c r="AA8" s="21">
        <v>285</v>
      </c>
      <c r="AB8" s="21">
        <v>360</v>
      </c>
      <c r="AC8" s="21">
        <v>390</v>
      </c>
      <c r="AD8" s="21">
        <v>295</v>
      </c>
      <c r="AE8" s="21">
        <v>385</v>
      </c>
      <c r="AF8" s="21">
        <v>365</v>
      </c>
      <c r="AG8" s="21">
        <v>345</v>
      </c>
      <c r="AH8" s="21">
        <v>325</v>
      </c>
      <c r="AI8" s="21">
        <v>325</v>
      </c>
      <c r="AJ8" s="7">
        <v>260</v>
      </c>
      <c r="AK8" s="7">
        <v>200</v>
      </c>
      <c r="AL8" s="7">
        <v>350</v>
      </c>
      <c r="AM8" s="7">
        <v>306</v>
      </c>
      <c r="AN8" s="7">
        <v>322</v>
      </c>
      <c r="AO8" s="7">
        <v>346</v>
      </c>
      <c r="AP8" s="7">
        <v>354</v>
      </c>
      <c r="AQ8" s="7">
        <v>370</v>
      </c>
      <c r="AR8" s="7">
        <v>368</v>
      </c>
      <c r="AS8" s="7">
        <v>346</v>
      </c>
      <c r="AT8" s="7">
        <v>360</v>
      </c>
      <c r="AU8" s="7">
        <v>331</v>
      </c>
      <c r="AV8" s="7">
        <v>276</v>
      </c>
      <c r="AW8" s="7">
        <v>320</v>
      </c>
    </row>
    <row r="9" spans="1:49" x14ac:dyDescent="0.3">
      <c r="A9" t="s">
        <v>6</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1">
        <v>155</v>
      </c>
      <c r="AG9" s="21">
        <v>165</v>
      </c>
      <c r="AH9" s="21">
        <v>170</v>
      </c>
      <c r="AI9" s="21">
        <v>180</v>
      </c>
      <c r="AJ9" s="7">
        <v>230</v>
      </c>
      <c r="AK9" s="7">
        <v>280</v>
      </c>
      <c r="AL9" s="7">
        <v>340</v>
      </c>
      <c r="AM9" s="7">
        <v>337</v>
      </c>
      <c r="AN9" s="7">
        <v>410</v>
      </c>
      <c r="AO9" s="7">
        <v>401</v>
      </c>
      <c r="AP9" s="7">
        <v>400</v>
      </c>
      <c r="AQ9" s="7">
        <v>489</v>
      </c>
      <c r="AR9" s="7">
        <v>466</v>
      </c>
      <c r="AS9" s="7">
        <v>474</v>
      </c>
      <c r="AT9" s="7">
        <v>451</v>
      </c>
      <c r="AU9" s="7">
        <v>482</v>
      </c>
      <c r="AV9" s="7">
        <v>465</v>
      </c>
      <c r="AW9" s="7">
        <v>498</v>
      </c>
    </row>
    <row r="10" spans="1:49" x14ac:dyDescent="0.3">
      <c r="A10" t="s">
        <v>7</v>
      </c>
      <c r="B10" s="21">
        <v>30</v>
      </c>
      <c r="C10" s="21">
        <v>30</v>
      </c>
      <c r="D10" s="21">
        <v>20</v>
      </c>
      <c r="E10" s="21">
        <v>40</v>
      </c>
      <c r="F10" s="21">
        <v>30</v>
      </c>
      <c r="G10" s="21">
        <v>30</v>
      </c>
      <c r="H10" s="21">
        <v>30</v>
      </c>
      <c r="I10" s="21">
        <v>30</v>
      </c>
      <c r="J10" s="21">
        <v>40</v>
      </c>
      <c r="K10" s="21">
        <v>40</v>
      </c>
      <c r="L10" s="21">
        <v>40</v>
      </c>
      <c r="M10" s="21">
        <v>40</v>
      </c>
      <c r="N10" s="21">
        <v>40</v>
      </c>
      <c r="O10" s="21">
        <v>50</v>
      </c>
      <c r="P10" s="21">
        <v>60</v>
      </c>
      <c r="Q10" s="21">
        <v>65</v>
      </c>
      <c r="R10" s="21">
        <v>70</v>
      </c>
      <c r="S10" s="21">
        <v>120</v>
      </c>
      <c r="T10" s="21">
        <v>130</v>
      </c>
      <c r="U10" s="21">
        <v>140</v>
      </c>
      <c r="V10" s="21">
        <v>100</v>
      </c>
      <c r="W10" s="21">
        <v>130</v>
      </c>
      <c r="X10" s="21">
        <v>120</v>
      </c>
      <c r="Y10" s="21">
        <v>135</v>
      </c>
      <c r="Z10" s="21">
        <v>160</v>
      </c>
      <c r="AA10" s="21">
        <v>105</v>
      </c>
      <c r="AB10" s="21">
        <v>100</v>
      </c>
      <c r="AC10" s="21">
        <v>150</v>
      </c>
      <c r="AD10" s="21">
        <v>225</v>
      </c>
      <c r="AE10" s="21">
        <v>250</v>
      </c>
      <c r="AF10" s="21">
        <v>115</v>
      </c>
      <c r="AG10" s="21">
        <v>105</v>
      </c>
      <c r="AH10" s="21">
        <v>120</v>
      </c>
      <c r="AI10" s="21">
        <v>115</v>
      </c>
      <c r="AJ10" s="7">
        <v>115</v>
      </c>
      <c r="AK10" s="7">
        <v>110</v>
      </c>
      <c r="AL10" s="7">
        <v>100</v>
      </c>
      <c r="AM10" s="7">
        <v>126</v>
      </c>
      <c r="AN10" s="7">
        <v>174</v>
      </c>
      <c r="AO10" s="7">
        <v>167</v>
      </c>
      <c r="AP10" s="7">
        <v>158</v>
      </c>
      <c r="AQ10" s="7">
        <v>162</v>
      </c>
      <c r="AR10" s="7">
        <v>157</v>
      </c>
      <c r="AS10" s="7">
        <v>152</v>
      </c>
      <c r="AT10" s="7">
        <v>154</v>
      </c>
      <c r="AU10" s="7">
        <v>202</v>
      </c>
      <c r="AV10" s="7">
        <v>207</v>
      </c>
      <c r="AW10" s="7">
        <v>200</v>
      </c>
    </row>
    <row r="11" spans="1:49" s="3" customFormat="1" x14ac:dyDescent="0.3">
      <c r="A11" s="3" t="s">
        <v>8</v>
      </c>
      <c r="B11" s="22">
        <f t="shared" ref="B11" si="2">SUM(B6:B10)</f>
        <v>2530</v>
      </c>
      <c r="C11" s="22">
        <f t="shared" ref="C11" si="3">SUM(C6:C10)</f>
        <v>2600</v>
      </c>
      <c r="D11" s="22">
        <f t="shared" ref="D11" si="4">SUM(D6:D10)</f>
        <v>2610</v>
      </c>
      <c r="E11" s="22">
        <f t="shared" ref="E11" si="5">SUM(E6:E10)</f>
        <v>2650</v>
      </c>
      <c r="F11" s="22">
        <f t="shared" ref="F11" si="6">SUM(F6:F10)</f>
        <v>2800</v>
      </c>
      <c r="G11" s="22">
        <f t="shared" ref="G11" si="7">SUM(G6:G10)</f>
        <v>2820</v>
      </c>
      <c r="H11" s="22">
        <f t="shared" ref="H11" si="8">SUM(H6:H10)</f>
        <v>2330</v>
      </c>
      <c r="I11" s="22">
        <f t="shared" ref="I11" si="9">SUM(I6:I10)</f>
        <v>2490</v>
      </c>
      <c r="J11" s="22">
        <f t="shared" ref="J11" si="10">SUM(J6:J10)</f>
        <v>2480</v>
      </c>
      <c r="K11" s="22">
        <f t="shared" ref="K11" si="11">SUM(K6:K10)</f>
        <v>2720</v>
      </c>
      <c r="L11" s="22">
        <f t="shared" ref="L11" si="12">SUM(L6:L10)</f>
        <v>2760</v>
      </c>
      <c r="M11" s="22">
        <f t="shared" ref="M11:AL11" si="13">SUM(M6:M10)</f>
        <v>2830</v>
      </c>
      <c r="N11" s="22">
        <f t="shared" si="13"/>
        <v>3100</v>
      </c>
      <c r="O11" s="22">
        <f t="shared" si="13"/>
        <v>3280</v>
      </c>
      <c r="P11" s="22">
        <f t="shared" si="13"/>
        <v>3425</v>
      </c>
      <c r="Q11" s="22">
        <f t="shared" si="13"/>
        <v>3730</v>
      </c>
      <c r="R11" s="22">
        <f t="shared" si="13"/>
        <v>4160</v>
      </c>
      <c r="S11" s="22">
        <f t="shared" si="13"/>
        <v>3820</v>
      </c>
      <c r="T11" s="22">
        <f t="shared" si="13"/>
        <v>4390</v>
      </c>
      <c r="U11" s="22">
        <f t="shared" si="13"/>
        <v>4530</v>
      </c>
      <c r="V11" s="22">
        <f t="shared" si="13"/>
        <v>4990</v>
      </c>
      <c r="W11" s="22">
        <f t="shared" si="13"/>
        <v>4980</v>
      </c>
      <c r="X11" s="22">
        <f t="shared" si="13"/>
        <v>4960</v>
      </c>
      <c r="Y11" s="22">
        <f t="shared" si="13"/>
        <v>5400</v>
      </c>
      <c r="Z11" s="22">
        <f t="shared" si="13"/>
        <v>4870</v>
      </c>
      <c r="AA11" s="22">
        <f t="shared" si="13"/>
        <v>5290</v>
      </c>
      <c r="AB11" s="22">
        <f t="shared" si="13"/>
        <v>5860</v>
      </c>
      <c r="AC11" s="22">
        <f t="shared" si="13"/>
        <v>5970</v>
      </c>
      <c r="AD11" s="22">
        <f t="shared" si="13"/>
        <v>6200</v>
      </c>
      <c r="AE11" s="22">
        <f t="shared" si="13"/>
        <v>6490</v>
      </c>
      <c r="AF11" s="22">
        <f t="shared" si="13"/>
        <v>6640</v>
      </c>
      <c r="AG11" s="22">
        <f t="shared" si="13"/>
        <v>6830.03</v>
      </c>
      <c r="AH11" s="22">
        <f t="shared" si="13"/>
        <v>6600</v>
      </c>
      <c r="AI11" s="22">
        <f t="shared" si="13"/>
        <v>5940.000441107677</v>
      </c>
      <c r="AJ11" s="8">
        <f t="shared" si="13"/>
        <v>6025</v>
      </c>
      <c r="AK11" s="8">
        <f t="shared" si="13"/>
        <v>6050</v>
      </c>
      <c r="AL11" s="8">
        <f t="shared" si="13"/>
        <v>6485</v>
      </c>
      <c r="AM11" s="8">
        <f>SUM(AM6:AM10)</f>
        <v>5680</v>
      </c>
      <c r="AN11" s="8">
        <f t="shared" ref="AN11:AQ11" si="14">SUM(AN6:AN10)</f>
        <v>5850</v>
      </c>
      <c r="AO11" s="8">
        <f t="shared" si="14"/>
        <v>5160</v>
      </c>
      <c r="AP11" s="8">
        <f t="shared" si="14"/>
        <v>6154</v>
      </c>
      <c r="AQ11" s="8">
        <f t="shared" si="14"/>
        <v>6127</v>
      </c>
      <c r="AR11" s="8">
        <f t="shared" ref="AR11:AU11" si="15">SUM(AR6:AR10)</f>
        <v>6161</v>
      </c>
      <c r="AS11" s="8">
        <f t="shared" si="15"/>
        <v>6126</v>
      </c>
      <c r="AT11" s="8">
        <f t="shared" si="15"/>
        <v>6030</v>
      </c>
      <c r="AU11" s="8">
        <f t="shared" si="15"/>
        <v>4936</v>
      </c>
      <c r="AV11" s="8">
        <f t="shared" ref="AV11" si="16">SUM(AV6:AV10)</f>
        <v>6197</v>
      </c>
      <c r="AW11" s="46" t="s">
        <v>22</v>
      </c>
    </row>
    <row r="12" spans="1:49" x14ac:dyDescent="0.3">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7"/>
      <c r="AK12" s="7"/>
      <c r="AL12" s="7"/>
      <c r="AM12" s="7"/>
      <c r="AN12" s="7"/>
      <c r="AO12" s="7"/>
      <c r="AP12" s="7"/>
      <c r="AQ12" s="7"/>
      <c r="AR12" s="7"/>
      <c r="AS12" s="7"/>
      <c r="AT12" s="7"/>
      <c r="AU12" s="7"/>
      <c r="AV12" s="7"/>
      <c r="AW12" s="7"/>
    </row>
    <row r="13" spans="1:49" x14ac:dyDescent="0.3">
      <c r="A13" s="1" t="s">
        <v>9</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7"/>
      <c r="AK13" s="7"/>
      <c r="AL13" s="7"/>
      <c r="AM13" s="7"/>
      <c r="AN13" s="7"/>
      <c r="AO13" s="7"/>
      <c r="AP13" s="7"/>
      <c r="AQ13" s="7"/>
      <c r="AR13" s="7"/>
      <c r="AS13" s="7"/>
      <c r="AT13" s="7"/>
      <c r="AU13" s="7"/>
      <c r="AV13" s="7"/>
      <c r="AW13" s="7"/>
    </row>
    <row r="14" spans="1:49" x14ac:dyDescent="0.3">
      <c r="A14" t="s">
        <v>77</v>
      </c>
      <c r="B14" s="21">
        <f t="shared" ref="B14:AW14" si="17">B47+B60+B73+B86+B99</f>
        <v>360</v>
      </c>
      <c r="C14" s="21">
        <f t="shared" si="17"/>
        <v>490</v>
      </c>
      <c r="D14" s="21">
        <f t="shared" si="17"/>
        <v>455</v>
      </c>
      <c r="E14" s="21">
        <f t="shared" si="17"/>
        <v>630</v>
      </c>
      <c r="F14" s="21">
        <f t="shared" si="17"/>
        <v>900</v>
      </c>
      <c r="G14" s="21">
        <f t="shared" si="17"/>
        <v>680</v>
      </c>
      <c r="H14" s="21">
        <f t="shared" si="17"/>
        <v>640</v>
      </c>
      <c r="I14" s="21">
        <f t="shared" si="17"/>
        <v>655</v>
      </c>
      <c r="J14" s="21">
        <f t="shared" si="17"/>
        <v>645</v>
      </c>
      <c r="K14" s="21">
        <f t="shared" si="17"/>
        <v>840</v>
      </c>
      <c r="L14" s="21">
        <f t="shared" si="17"/>
        <v>980</v>
      </c>
      <c r="M14" s="21">
        <f t="shared" si="17"/>
        <v>1140</v>
      </c>
      <c r="N14" s="21">
        <f t="shared" si="17"/>
        <v>1255</v>
      </c>
      <c r="O14" s="21">
        <f t="shared" si="17"/>
        <v>1315</v>
      </c>
      <c r="P14" s="21">
        <f t="shared" si="17"/>
        <v>1455</v>
      </c>
      <c r="Q14" s="21">
        <f t="shared" si="17"/>
        <v>1535</v>
      </c>
      <c r="R14" s="21">
        <f t="shared" si="17"/>
        <v>1565</v>
      </c>
      <c r="S14" s="21">
        <f t="shared" si="17"/>
        <v>1550</v>
      </c>
      <c r="T14" s="21">
        <f t="shared" si="17"/>
        <v>1685</v>
      </c>
      <c r="U14" s="21">
        <f t="shared" si="17"/>
        <v>1870</v>
      </c>
      <c r="V14" s="21">
        <f t="shared" si="17"/>
        <v>1850</v>
      </c>
      <c r="W14" s="21">
        <f t="shared" si="17"/>
        <v>1880</v>
      </c>
      <c r="X14" s="21">
        <f t="shared" si="17"/>
        <v>1830</v>
      </c>
      <c r="Y14" s="21">
        <f t="shared" si="17"/>
        <v>1800</v>
      </c>
      <c r="Z14" s="21">
        <f t="shared" si="17"/>
        <v>1610</v>
      </c>
      <c r="AA14" s="21">
        <f t="shared" si="17"/>
        <v>1890</v>
      </c>
      <c r="AB14" s="21">
        <f t="shared" si="17"/>
        <v>2520</v>
      </c>
      <c r="AC14" s="21">
        <f t="shared" si="17"/>
        <v>2590</v>
      </c>
      <c r="AD14" s="21">
        <f t="shared" si="17"/>
        <v>3270</v>
      </c>
      <c r="AE14" s="21">
        <f t="shared" si="17"/>
        <v>3490</v>
      </c>
      <c r="AF14" s="21">
        <f t="shared" si="17"/>
        <v>3795</v>
      </c>
      <c r="AG14" s="21">
        <f t="shared" si="17"/>
        <v>3905</v>
      </c>
      <c r="AH14" s="21">
        <f t="shared" si="17"/>
        <v>4145</v>
      </c>
      <c r="AI14" s="21">
        <f t="shared" si="17"/>
        <v>3655</v>
      </c>
      <c r="AJ14" s="7">
        <f t="shared" si="17"/>
        <v>2185</v>
      </c>
      <c r="AK14" s="7">
        <f t="shared" si="17"/>
        <v>3075</v>
      </c>
      <c r="AL14" s="7">
        <f t="shared" si="17"/>
        <v>3185</v>
      </c>
      <c r="AM14" s="7">
        <f t="shared" si="17"/>
        <v>3158</v>
      </c>
      <c r="AN14" s="7">
        <f t="shared" si="17"/>
        <v>2827</v>
      </c>
      <c r="AO14" s="7">
        <f t="shared" si="17"/>
        <v>2888</v>
      </c>
      <c r="AP14" s="7">
        <f t="shared" si="17"/>
        <v>3134</v>
      </c>
      <c r="AQ14" s="7">
        <f t="shared" si="17"/>
        <v>3165</v>
      </c>
      <c r="AR14" s="7">
        <f t="shared" si="17"/>
        <v>3061</v>
      </c>
      <c r="AS14" s="7">
        <f t="shared" si="17"/>
        <v>2815</v>
      </c>
      <c r="AT14" s="7">
        <f t="shared" si="17"/>
        <v>2598</v>
      </c>
      <c r="AU14" s="7">
        <f t="shared" si="17"/>
        <v>2045</v>
      </c>
      <c r="AV14" s="7">
        <f t="shared" si="17"/>
        <v>2353</v>
      </c>
      <c r="AW14" s="7">
        <f t="shared" si="17"/>
        <v>2820</v>
      </c>
    </row>
    <row r="15" spans="1:49" x14ac:dyDescent="0.3">
      <c r="A15" t="s">
        <v>11</v>
      </c>
      <c r="B15" s="21">
        <f t="shared" ref="B15:AW15" si="18">B48+B61+B74+B87+B100</f>
        <v>345</v>
      </c>
      <c r="C15" s="21">
        <f t="shared" si="18"/>
        <v>280</v>
      </c>
      <c r="D15" s="21">
        <f t="shared" si="18"/>
        <v>380</v>
      </c>
      <c r="E15" s="21">
        <f t="shared" si="18"/>
        <v>340</v>
      </c>
      <c r="F15" s="21">
        <f t="shared" si="18"/>
        <v>345</v>
      </c>
      <c r="G15" s="21">
        <f t="shared" si="18"/>
        <v>260</v>
      </c>
      <c r="H15" s="21">
        <f t="shared" si="18"/>
        <v>250</v>
      </c>
      <c r="I15" s="21">
        <f t="shared" si="18"/>
        <v>260</v>
      </c>
      <c r="J15" s="21">
        <f t="shared" si="18"/>
        <v>245</v>
      </c>
      <c r="K15" s="21">
        <f t="shared" si="18"/>
        <v>260</v>
      </c>
      <c r="L15" s="21">
        <f t="shared" si="18"/>
        <v>225</v>
      </c>
      <c r="M15" s="21">
        <f t="shared" si="18"/>
        <v>195</v>
      </c>
      <c r="N15" s="21">
        <f t="shared" si="18"/>
        <v>195</v>
      </c>
      <c r="O15" s="21">
        <f t="shared" si="18"/>
        <v>160</v>
      </c>
      <c r="P15" s="21">
        <f t="shared" si="18"/>
        <v>165</v>
      </c>
      <c r="Q15" s="21">
        <f t="shared" si="18"/>
        <v>215</v>
      </c>
      <c r="R15" s="21">
        <f t="shared" si="18"/>
        <v>240</v>
      </c>
      <c r="S15" s="21">
        <f t="shared" si="18"/>
        <v>215</v>
      </c>
      <c r="T15" s="21">
        <f t="shared" si="18"/>
        <v>180</v>
      </c>
      <c r="U15" s="21">
        <f t="shared" si="18"/>
        <v>190</v>
      </c>
      <c r="V15" s="21">
        <f t="shared" si="18"/>
        <v>215</v>
      </c>
      <c r="W15" s="21">
        <f t="shared" si="18"/>
        <v>230</v>
      </c>
      <c r="X15" s="21">
        <f t="shared" si="18"/>
        <v>235</v>
      </c>
      <c r="Y15" s="21">
        <f t="shared" si="18"/>
        <v>280</v>
      </c>
      <c r="Z15" s="21">
        <f t="shared" si="18"/>
        <v>320</v>
      </c>
      <c r="AA15" s="21">
        <f t="shared" si="18"/>
        <v>295</v>
      </c>
      <c r="AB15" s="21">
        <f t="shared" si="18"/>
        <v>290</v>
      </c>
      <c r="AC15" s="21">
        <f t="shared" si="18"/>
        <v>325</v>
      </c>
      <c r="AD15" s="21">
        <f t="shared" si="18"/>
        <v>320</v>
      </c>
      <c r="AE15" s="21">
        <f t="shared" si="18"/>
        <v>325</v>
      </c>
      <c r="AF15" s="21">
        <f t="shared" si="18"/>
        <v>325</v>
      </c>
      <c r="AG15" s="21">
        <f t="shared" si="18"/>
        <v>395.01993108740157</v>
      </c>
      <c r="AH15" s="21">
        <f t="shared" si="18"/>
        <v>420</v>
      </c>
      <c r="AI15" s="21">
        <f t="shared" si="18"/>
        <v>400</v>
      </c>
      <c r="AJ15" s="7">
        <f t="shared" si="18"/>
        <v>290</v>
      </c>
      <c r="AK15" s="7">
        <f t="shared" si="18"/>
        <v>440</v>
      </c>
      <c r="AL15" s="7">
        <f t="shared" si="18"/>
        <v>470</v>
      </c>
      <c r="AM15" s="7">
        <f t="shared" si="18"/>
        <v>452</v>
      </c>
      <c r="AN15" s="7">
        <f t="shared" si="18"/>
        <v>522</v>
      </c>
      <c r="AO15" s="7">
        <f t="shared" si="18"/>
        <v>576</v>
      </c>
      <c r="AP15" s="7">
        <f t="shared" si="18"/>
        <v>502</v>
      </c>
      <c r="AQ15" s="7">
        <f t="shared" si="18"/>
        <v>477</v>
      </c>
      <c r="AR15" s="7">
        <f t="shared" si="18"/>
        <v>453</v>
      </c>
      <c r="AS15" s="7">
        <f t="shared" si="18"/>
        <v>654</v>
      </c>
      <c r="AT15" s="7">
        <f t="shared" si="18"/>
        <v>665</v>
      </c>
      <c r="AU15" s="7">
        <f t="shared" si="18"/>
        <v>616</v>
      </c>
      <c r="AV15" s="7">
        <f t="shared" si="18"/>
        <v>638</v>
      </c>
      <c r="AW15" s="7">
        <f t="shared" si="18"/>
        <v>662</v>
      </c>
    </row>
    <row r="16" spans="1:49" x14ac:dyDescent="0.3">
      <c r="A16" t="s">
        <v>67</v>
      </c>
      <c r="B16" s="21"/>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f t="shared" ref="AF16:AW16" si="19">AF49+AF62+AF75+AF88+AF101</f>
        <v>250</v>
      </c>
      <c r="AG16" s="21">
        <f t="shared" si="19"/>
        <v>250</v>
      </c>
      <c r="AH16" s="21">
        <f t="shared" si="19"/>
        <v>230</v>
      </c>
      <c r="AI16" s="21">
        <f t="shared" si="19"/>
        <v>245</v>
      </c>
      <c r="AJ16" s="7">
        <f t="shared" si="19"/>
        <v>250</v>
      </c>
      <c r="AK16" s="7">
        <f t="shared" si="19"/>
        <v>230</v>
      </c>
      <c r="AL16" s="7">
        <f t="shared" si="19"/>
        <v>230</v>
      </c>
      <c r="AM16" s="7">
        <f t="shared" si="19"/>
        <v>223</v>
      </c>
      <c r="AN16" s="7">
        <f t="shared" si="19"/>
        <v>217</v>
      </c>
      <c r="AO16" s="7">
        <f t="shared" si="19"/>
        <v>214</v>
      </c>
      <c r="AP16" s="7">
        <f t="shared" si="19"/>
        <v>227</v>
      </c>
      <c r="AQ16" s="7">
        <f t="shared" si="19"/>
        <v>227</v>
      </c>
      <c r="AR16" s="7">
        <f t="shared" si="19"/>
        <v>238</v>
      </c>
      <c r="AS16" s="7">
        <f t="shared" si="19"/>
        <v>241</v>
      </c>
      <c r="AT16" s="7">
        <f t="shared" si="19"/>
        <v>254</v>
      </c>
      <c r="AU16" s="7">
        <f t="shared" si="19"/>
        <v>233</v>
      </c>
      <c r="AV16" s="7">
        <f t="shared" si="19"/>
        <v>251</v>
      </c>
      <c r="AW16" s="7">
        <f t="shared" si="19"/>
        <v>256</v>
      </c>
    </row>
    <row r="17" spans="1:49" x14ac:dyDescent="0.3">
      <c r="A17" t="s">
        <v>68</v>
      </c>
      <c r="B17" s="21">
        <f t="shared" ref="B17:AE17" si="20">B50+B63+B76+B89+B102</f>
        <v>225</v>
      </c>
      <c r="C17" s="21">
        <f t="shared" si="20"/>
        <v>240</v>
      </c>
      <c r="D17" s="21">
        <f t="shared" si="20"/>
        <v>280</v>
      </c>
      <c r="E17" s="21">
        <f t="shared" si="20"/>
        <v>200</v>
      </c>
      <c r="F17" s="21">
        <f t="shared" si="20"/>
        <v>240</v>
      </c>
      <c r="G17" s="21">
        <f t="shared" si="20"/>
        <v>210</v>
      </c>
      <c r="H17" s="21">
        <f t="shared" si="20"/>
        <v>185</v>
      </c>
      <c r="I17" s="21">
        <f t="shared" si="20"/>
        <v>170</v>
      </c>
      <c r="J17" s="21">
        <f t="shared" si="20"/>
        <v>175</v>
      </c>
      <c r="K17" s="21">
        <f t="shared" si="20"/>
        <v>190</v>
      </c>
      <c r="L17" s="21">
        <f t="shared" si="20"/>
        <v>200</v>
      </c>
      <c r="M17" s="21">
        <f t="shared" si="20"/>
        <v>180</v>
      </c>
      <c r="N17" s="21">
        <f t="shared" si="20"/>
        <v>180</v>
      </c>
      <c r="O17" s="21">
        <f t="shared" si="20"/>
        <v>185</v>
      </c>
      <c r="P17" s="21">
        <f t="shared" si="20"/>
        <v>195</v>
      </c>
      <c r="Q17" s="21">
        <f t="shared" si="20"/>
        <v>205</v>
      </c>
      <c r="R17" s="21">
        <f t="shared" si="20"/>
        <v>175</v>
      </c>
      <c r="S17" s="21">
        <f t="shared" si="20"/>
        <v>165</v>
      </c>
      <c r="T17" s="21">
        <f t="shared" si="20"/>
        <v>165</v>
      </c>
      <c r="U17" s="21">
        <f t="shared" si="20"/>
        <v>185</v>
      </c>
      <c r="V17" s="21">
        <f t="shared" si="20"/>
        <v>240</v>
      </c>
      <c r="W17" s="21">
        <f t="shared" si="20"/>
        <v>275</v>
      </c>
      <c r="X17" s="21">
        <f t="shared" si="20"/>
        <v>305</v>
      </c>
      <c r="Y17" s="21">
        <f t="shared" si="20"/>
        <v>300</v>
      </c>
      <c r="Z17" s="21">
        <f t="shared" si="20"/>
        <v>370</v>
      </c>
      <c r="AA17" s="21">
        <f t="shared" si="20"/>
        <v>455</v>
      </c>
      <c r="AB17" s="21">
        <f t="shared" si="20"/>
        <v>385</v>
      </c>
      <c r="AC17" s="21">
        <f t="shared" si="20"/>
        <v>315</v>
      </c>
      <c r="AD17" s="21">
        <f t="shared" si="20"/>
        <v>260</v>
      </c>
      <c r="AE17" s="21">
        <f t="shared" si="20"/>
        <v>300</v>
      </c>
      <c r="AF17" s="21">
        <f t="shared" ref="AF17:AW17" si="21">AF50+AF63+AF76+AF89+AF102</f>
        <v>360</v>
      </c>
      <c r="AG17" s="21">
        <f t="shared" si="21"/>
        <v>360</v>
      </c>
      <c r="AH17" s="21">
        <f t="shared" si="21"/>
        <v>255</v>
      </c>
      <c r="AI17" s="21">
        <f t="shared" si="21"/>
        <v>230</v>
      </c>
      <c r="AJ17" s="7">
        <f t="shared" si="21"/>
        <v>190</v>
      </c>
      <c r="AK17" s="7">
        <f t="shared" si="21"/>
        <v>230</v>
      </c>
      <c r="AL17" s="7">
        <f t="shared" si="21"/>
        <v>230</v>
      </c>
      <c r="AM17" s="7">
        <f t="shared" si="21"/>
        <v>176</v>
      </c>
      <c r="AN17" s="7">
        <f t="shared" si="21"/>
        <v>219</v>
      </c>
      <c r="AO17" s="7">
        <f t="shared" si="21"/>
        <v>224</v>
      </c>
      <c r="AP17" s="7">
        <f t="shared" si="21"/>
        <v>227</v>
      </c>
      <c r="AQ17" s="7">
        <f t="shared" si="21"/>
        <v>227</v>
      </c>
      <c r="AR17" s="7">
        <f t="shared" si="21"/>
        <v>224</v>
      </c>
      <c r="AS17" s="7">
        <f t="shared" si="21"/>
        <v>228</v>
      </c>
      <c r="AT17" s="7">
        <f t="shared" si="21"/>
        <v>214</v>
      </c>
      <c r="AU17" s="7">
        <f t="shared" si="21"/>
        <v>221</v>
      </c>
      <c r="AV17" s="7">
        <f t="shared" si="21"/>
        <v>266</v>
      </c>
      <c r="AW17" s="7">
        <f t="shared" si="21"/>
        <v>289</v>
      </c>
    </row>
    <row r="18" spans="1:49" x14ac:dyDescent="0.3">
      <c r="A18" t="s">
        <v>13</v>
      </c>
      <c r="B18" s="21">
        <f t="shared" ref="B18:AE18" si="22">B51+B64+B77+B90+B103</f>
        <v>65</v>
      </c>
      <c r="C18" s="21">
        <f t="shared" si="22"/>
        <v>95</v>
      </c>
      <c r="D18" s="21">
        <f t="shared" si="22"/>
        <v>110</v>
      </c>
      <c r="E18" s="21">
        <f t="shared" si="22"/>
        <v>190</v>
      </c>
      <c r="F18" s="21">
        <f t="shared" si="22"/>
        <v>250</v>
      </c>
      <c r="G18" s="21">
        <f t="shared" si="22"/>
        <v>140</v>
      </c>
      <c r="H18" s="21">
        <f t="shared" si="22"/>
        <v>100</v>
      </c>
      <c r="I18" s="21">
        <f t="shared" si="22"/>
        <v>85</v>
      </c>
      <c r="J18" s="21">
        <f t="shared" si="22"/>
        <v>105</v>
      </c>
      <c r="K18" s="21">
        <f t="shared" si="22"/>
        <v>140</v>
      </c>
      <c r="L18" s="21">
        <f t="shared" si="22"/>
        <v>140</v>
      </c>
      <c r="M18" s="21">
        <f t="shared" si="22"/>
        <v>90</v>
      </c>
      <c r="N18" s="21">
        <f t="shared" si="22"/>
        <v>120</v>
      </c>
      <c r="O18" s="21">
        <f t="shared" si="22"/>
        <v>130</v>
      </c>
      <c r="P18" s="21">
        <f t="shared" si="22"/>
        <v>140</v>
      </c>
      <c r="Q18" s="21">
        <f t="shared" si="22"/>
        <v>135</v>
      </c>
      <c r="R18" s="21">
        <f t="shared" si="22"/>
        <v>120</v>
      </c>
      <c r="S18" s="21">
        <f t="shared" si="22"/>
        <v>80</v>
      </c>
      <c r="T18" s="21">
        <f t="shared" si="22"/>
        <v>80</v>
      </c>
      <c r="U18" s="21">
        <f t="shared" si="22"/>
        <v>160</v>
      </c>
      <c r="V18" s="21">
        <f t="shared" si="22"/>
        <v>225</v>
      </c>
      <c r="W18" s="21">
        <f t="shared" si="22"/>
        <v>255</v>
      </c>
      <c r="X18" s="21">
        <f t="shared" si="22"/>
        <v>265</v>
      </c>
      <c r="Y18" s="21">
        <f t="shared" si="22"/>
        <v>220</v>
      </c>
      <c r="Z18" s="21">
        <f t="shared" si="22"/>
        <v>200</v>
      </c>
      <c r="AA18" s="21">
        <f t="shared" si="22"/>
        <v>255</v>
      </c>
      <c r="AB18" s="21">
        <f t="shared" si="22"/>
        <v>290</v>
      </c>
      <c r="AC18" s="21">
        <f t="shared" si="22"/>
        <v>235</v>
      </c>
      <c r="AD18" s="21">
        <f t="shared" si="22"/>
        <v>210</v>
      </c>
      <c r="AE18" s="21">
        <f t="shared" si="22"/>
        <v>290</v>
      </c>
      <c r="AF18" s="21">
        <f t="shared" ref="AF18:AW18" si="23">AF51+AF64+AF77+AF90+AF103</f>
        <v>360</v>
      </c>
      <c r="AG18" s="21">
        <f t="shared" si="23"/>
        <v>405</v>
      </c>
      <c r="AH18" s="21">
        <f t="shared" si="23"/>
        <v>470</v>
      </c>
      <c r="AI18" s="21">
        <f t="shared" si="23"/>
        <v>315</v>
      </c>
      <c r="AJ18" s="7">
        <f t="shared" si="23"/>
        <v>10</v>
      </c>
      <c r="AK18" s="7">
        <f t="shared" si="23"/>
        <v>385</v>
      </c>
      <c r="AL18" s="7">
        <f t="shared" si="23"/>
        <v>515</v>
      </c>
      <c r="AM18" s="7">
        <f t="shared" si="23"/>
        <v>153</v>
      </c>
      <c r="AN18" s="7">
        <f t="shared" si="23"/>
        <v>102</v>
      </c>
      <c r="AO18" s="7">
        <f t="shared" si="23"/>
        <v>143</v>
      </c>
      <c r="AP18" s="7">
        <f t="shared" si="23"/>
        <v>227</v>
      </c>
      <c r="AQ18" s="7">
        <f t="shared" si="23"/>
        <v>247</v>
      </c>
      <c r="AR18" s="7">
        <f t="shared" si="23"/>
        <v>314</v>
      </c>
      <c r="AS18" s="7">
        <f t="shared" si="23"/>
        <v>501</v>
      </c>
      <c r="AT18" s="7">
        <f t="shared" si="23"/>
        <v>441</v>
      </c>
      <c r="AU18" s="7">
        <f t="shared" si="23"/>
        <v>476</v>
      </c>
      <c r="AV18" s="7">
        <f t="shared" si="23"/>
        <v>913</v>
      </c>
      <c r="AW18" s="7">
        <f t="shared" si="23"/>
        <v>475</v>
      </c>
    </row>
    <row r="19" spans="1:49" x14ac:dyDescent="0.3">
      <c r="A19" t="s">
        <v>44</v>
      </c>
      <c r="B19" s="26"/>
      <c r="C19" s="26"/>
      <c r="D19" s="26"/>
      <c r="E19" s="26"/>
      <c r="F19" s="26"/>
      <c r="G19" s="26">
        <f t="shared" ref="G19:AE19" si="24">G52+G65+G78+G91+G104</f>
        <v>160</v>
      </c>
      <c r="H19" s="26">
        <f t="shared" si="24"/>
        <v>195</v>
      </c>
      <c r="I19" s="21">
        <f t="shared" si="24"/>
        <v>160</v>
      </c>
      <c r="J19" s="21">
        <f t="shared" si="24"/>
        <v>155</v>
      </c>
      <c r="K19" s="21">
        <f t="shared" si="24"/>
        <v>320</v>
      </c>
      <c r="L19" s="21">
        <f t="shared" si="24"/>
        <v>430</v>
      </c>
      <c r="M19" s="21">
        <f t="shared" si="24"/>
        <v>325</v>
      </c>
      <c r="N19" s="21">
        <f t="shared" si="24"/>
        <v>490</v>
      </c>
      <c r="O19" s="21">
        <f t="shared" si="24"/>
        <v>630</v>
      </c>
      <c r="P19" s="21">
        <f t="shared" si="24"/>
        <v>160</v>
      </c>
      <c r="Q19" s="21">
        <f t="shared" si="24"/>
        <v>200</v>
      </c>
      <c r="R19" s="21">
        <f t="shared" si="24"/>
        <v>415</v>
      </c>
      <c r="S19" s="21">
        <f t="shared" si="24"/>
        <v>255</v>
      </c>
      <c r="T19" s="21">
        <f t="shared" si="24"/>
        <v>305</v>
      </c>
      <c r="U19" s="21">
        <f t="shared" si="24"/>
        <v>395</v>
      </c>
      <c r="V19" s="21">
        <f t="shared" si="24"/>
        <v>345</v>
      </c>
      <c r="W19" s="21">
        <f t="shared" si="24"/>
        <v>240</v>
      </c>
      <c r="X19" s="21">
        <f t="shared" si="24"/>
        <v>240</v>
      </c>
      <c r="Y19" s="21">
        <f t="shared" si="24"/>
        <v>315</v>
      </c>
      <c r="Z19" s="21">
        <f t="shared" si="24"/>
        <v>180</v>
      </c>
      <c r="AA19" s="21">
        <f t="shared" si="24"/>
        <v>-60</v>
      </c>
      <c r="AB19" s="21">
        <f t="shared" si="24"/>
        <v>90</v>
      </c>
      <c r="AC19" s="21">
        <f t="shared" si="24"/>
        <v>80</v>
      </c>
      <c r="AD19" s="21">
        <f t="shared" si="24"/>
        <v>15</v>
      </c>
      <c r="AE19" s="21">
        <f t="shared" si="24"/>
        <v>45</v>
      </c>
      <c r="AF19" s="21">
        <f t="shared" ref="AF19:AW19" si="25">AF52+AF65+AF78+AF91+AF104</f>
        <v>15</v>
      </c>
      <c r="AG19" s="21">
        <f t="shared" si="25"/>
        <v>-40</v>
      </c>
      <c r="AH19" s="21">
        <f t="shared" si="25"/>
        <v>170</v>
      </c>
      <c r="AI19" s="21">
        <f t="shared" si="25"/>
        <v>555</v>
      </c>
      <c r="AJ19" s="7">
        <f t="shared" si="25"/>
        <v>660</v>
      </c>
      <c r="AK19" s="7">
        <f t="shared" si="25"/>
        <v>655</v>
      </c>
      <c r="AL19" s="7">
        <f t="shared" si="25"/>
        <v>460</v>
      </c>
      <c r="AM19" s="7">
        <f t="shared" si="25"/>
        <v>450</v>
      </c>
      <c r="AN19" s="7">
        <f t="shared" si="25"/>
        <v>871</v>
      </c>
      <c r="AO19" s="7">
        <f t="shared" si="25"/>
        <v>277</v>
      </c>
      <c r="AP19" s="7">
        <f t="shared" si="25"/>
        <v>451</v>
      </c>
      <c r="AQ19" s="7">
        <f t="shared" si="25"/>
        <v>620</v>
      </c>
      <c r="AR19" s="7">
        <f t="shared" si="25"/>
        <v>361</v>
      </c>
      <c r="AS19" s="7">
        <f t="shared" si="25"/>
        <v>67</v>
      </c>
      <c r="AT19" s="7">
        <f t="shared" si="25"/>
        <v>1131</v>
      </c>
      <c r="AU19" s="7">
        <f t="shared" si="25"/>
        <v>1022</v>
      </c>
      <c r="AV19" s="7">
        <f t="shared" si="25"/>
        <v>-28</v>
      </c>
      <c r="AW19" s="7">
        <f t="shared" si="25"/>
        <v>-92</v>
      </c>
    </row>
    <row r="20" spans="1:49" x14ac:dyDescent="0.3">
      <c r="A20" t="s">
        <v>43</v>
      </c>
      <c r="B20" s="21">
        <f t="shared" ref="B20:F21" si="26">B53+B66+B79+B92+B105</f>
        <v>1210</v>
      </c>
      <c r="C20" s="21">
        <f t="shared" si="26"/>
        <v>950</v>
      </c>
      <c r="D20" s="21">
        <f t="shared" si="26"/>
        <v>1050</v>
      </c>
      <c r="E20" s="21">
        <f t="shared" si="26"/>
        <v>995</v>
      </c>
      <c r="F20" s="21">
        <f t="shared" si="26"/>
        <v>765</v>
      </c>
      <c r="G20" s="21">
        <f t="shared" ref="G20:AE20" si="27">G53+G66+G79+G92+G105</f>
        <v>560</v>
      </c>
      <c r="H20" s="21">
        <f t="shared" si="27"/>
        <v>755</v>
      </c>
      <c r="I20" s="21">
        <f t="shared" si="27"/>
        <v>765</v>
      </c>
      <c r="J20" s="21">
        <f t="shared" si="27"/>
        <v>715</v>
      </c>
      <c r="K20" s="21">
        <f t="shared" si="27"/>
        <v>775</v>
      </c>
      <c r="L20" s="21">
        <f t="shared" si="27"/>
        <v>810</v>
      </c>
      <c r="M20" s="21">
        <f t="shared" si="27"/>
        <v>850</v>
      </c>
      <c r="N20" s="21">
        <f t="shared" si="27"/>
        <v>990</v>
      </c>
      <c r="O20" s="21">
        <f t="shared" si="27"/>
        <v>1180</v>
      </c>
      <c r="P20" s="21">
        <f t="shared" si="27"/>
        <v>1300</v>
      </c>
      <c r="Q20" s="21">
        <f t="shared" si="27"/>
        <v>1365</v>
      </c>
      <c r="R20" s="21">
        <f t="shared" si="27"/>
        <v>1470</v>
      </c>
      <c r="S20" s="21">
        <f t="shared" si="27"/>
        <v>1510</v>
      </c>
      <c r="T20" s="21">
        <f t="shared" si="27"/>
        <v>1615</v>
      </c>
      <c r="U20" s="21">
        <f t="shared" si="27"/>
        <v>1740</v>
      </c>
      <c r="V20" s="21">
        <f t="shared" si="27"/>
        <v>1810</v>
      </c>
      <c r="W20" s="21">
        <f t="shared" si="27"/>
        <v>1990</v>
      </c>
      <c r="X20" s="21">
        <f t="shared" si="27"/>
        <v>2160</v>
      </c>
      <c r="Y20" s="21">
        <f t="shared" si="27"/>
        <v>2430</v>
      </c>
      <c r="Z20" s="21">
        <f t="shared" si="27"/>
        <v>2880</v>
      </c>
      <c r="AA20" s="21">
        <f t="shared" si="27"/>
        <v>2830</v>
      </c>
      <c r="AB20" s="21">
        <f t="shared" si="27"/>
        <v>2590</v>
      </c>
      <c r="AC20" s="21">
        <f t="shared" si="27"/>
        <v>2820</v>
      </c>
      <c r="AD20" s="21">
        <f t="shared" si="27"/>
        <v>2510</v>
      </c>
      <c r="AE20" s="21">
        <f t="shared" si="27"/>
        <v>2160</v>
      </c>
      <c r="AF20" s="21">
        <f t="shared" ref="AF20:AW20" si="28">AF53+AF66+AF79+AF92+AF105</f>
        <v>2465</v>
      </c>
      <c r="AG20" s="21">
        <f t="shared" si="28"/>
        <v>2195</v>
      </c>
      <c r="AH20" s="21">
        <f t="shared" si="28"/>
        <v>2110</v>
      </c>
      <c r="AI20" s="21">
        <f t="shared" si="28"/>
        <v>2060</v>
      </c>
      <c r="AJ20" s="7">
        <f t="shared" si="28"/>
        <v>2810</v>
      </c>
      <c r="AK20" s="7">
        <f t="shared" si="28"/>
        <v>2420</v>
      </c>
      <c r="AL20" s="7">
        <f t="shared" si="28"/>
        <v>2475</v>
      </c>
      <c r="AM20" s="7">
        <f t="shared" si="28"/>
        <v>2783</v>
      </c>
      <c r="AN20" s="7">
        <f t="shared" si="28"/>
        <v>2984</v>
      </c>
      <c r="AO20" s="7">
        <f t="shared" si="28"/>
        <v>2839</v>
      </c>
      <c r="AP20" s="7">
        <f t="shared" si="28"/>
        <v>2746</v>
      </c>
      <c r="AQ20" s="7">
        <f t="shared" si="28"/>
        <v>2413</v>
      </c>
      <c r="AR20" s="7">
        <f t="shared" si="28"/>
        <v>2385</v>
      </c>
      <c r="AS20" s="7">
        <f t="shared" si="28"/>
        <v>2258</v>
      </c>
      <c r="AT20" s="7">
        <f t="shared" si="28"/>
        <v>2073</v>
      </c>
      <c r="AU20" s="7">
        <f t="shared" si="28"/>
        <v>1656</v>
      </c>
      <c r="AV20" s="7">
        <f t="shared" si="28"/>
        <v>1478</v>
      </c>
      <c r="AW20" s="7">
        <f t="shared" si="28"/>
        <v>1447</v>
      </c>
    </row>
    <row r="21" spans="1:49" x14ac:dyDescent="0.3">
      <c r="A21" t="s">
        <v>26</v>
      </c>
      <c r="B21" s="21">
        <f t="shared" si="26"/>
        <v>165</v>
      </c>
      <c r="C21" s="21">
        <f t="shared" si="26"/>
        <v>90</v>
      </c>
      <c r="D21" s="21">
        <f t="shared" si="26"/>
        <v>120</v>
      </c>
      <c r="E21" s="21">
        <f t="shared" si="26"/>
        <v>170</v>
      </c>
      <c r="F21" s="21">
        <f t="shared" si="26"/>
        <v>160</v>
      </c>
      <c r="G21" s="21">
        <f t="shared" ref="G21:AE21" si="29">G54+G67+G80+G93+G106</f>
        <v>130</v>
      </c>
      <c r="H21" s="21">
        <f t="shared" si="29"/>
        <v>140</v>
      </c>
      <c r="I21" s="21">
        <f t="shared" si="29"/>
        <v>65</v>
      </c>
      <c r="J21" s="21">
        <f t="shared" si="29"/>
        <v>20</v>
      </c>
      <c r="K21" s="21">
        <f t="shared" si="29"/>
        <v>15</v>
      </c>
      <c r="L21" s="21">
        <f t="shared" si="29"/>
        <v>15</v>
      </c>
      <c r="M21" s="21">
        <f t="shared" si="29"/>
        <v>20</v>
      </c>
      <c r="N21" s="21">
        <f t="shared" si="29"/>
        <v>55</v>
      </c>
      <c r="O21" s="21">
        <f t="shared" si="29"/>
        <v>50</v>
      </c>
      <c r="P21" s="21">
        <f t="shared" si="29"/>
        <v>75</v>
      </c>
      <c r="Q21" s="21">
        <f t="shared" si="29"/>
        <v>140</v>
      </c>
      <c r="R21" s="21">
        <f t="shared" si="29"/>
        <v>150</v>
      </c>
      <c r="S21" s="21">
        <f t="shared" si="29"/>
        <v>120</v>
      </c>
      <c r="T21" s="21">
        <f t="shared" si="29"/>
        <v>105</v>
      </c>
      <c r="U21" s="21">
        <f t="shared" si="29"/>
        <v>90</v>
      </c>
      <c r="V21" s="21">
        <f t="shared" si="29"/>
        <v>120</v>
      </c>
      <c r="W21" s="21">
        <f t="shared" si="29"/>
        <v>185</v>
      </c>
      <c r="X21" s="21">
        <f t="shared" si="29"/>
        <v>170</v>
      </c>
      <c r="Y21" s="21">
        <f t="shared" si="29"/>
        <v>125</v>
      </c>
      <c r="Z21" s="21">
        <f t="shared" si="29"/>
        <v>115</v>
      </c>
      <c r="AA21" s="21">
        <f t="shared" si="29"/>
        <v>110</v>
      </c>
      <c r="AB21" s="21">
        <f t="shared" si="29"/>
        <v>130</v>
      </c>
      <c r="AC21" s="21">
        <f t="shared" si="29"/>
        <v>130</v>
      </c>
      <c r="AD21" s="21">
        <f t="shared" si="29"/>
        <v>120</v>
      </c>
      <c r="AE21" s="21">
        <f t="shared" si="29"/>
        <v>150</v>
      </c>
      <c r="AF21" s="21">
        <f t="shared" ref="AF21:AW21" si="30">AF54+AF67+AF80+AF93+AF106</f>
        <v>170</v>
      </c>
      <c r="AG21" s="21">
        <f t="shared" si="30"/>
        <v>180</v>
      </c>
      <c r="AH21" s="21">
        <f t="shared" si="30"/>
        <v>205</v>
      </c>
      <c r="AI21" s="21">
        <f t="shared" si="30"/>
        <v>240</v>
      </c>
      <c r="AJ21" s="7">
        <f t="shared" si="30"/>
        <v>210</v>
      </c>
      <c r="AK21" s="7">
        <f t="shared" si="30"/>
        <v>170</v>
      </c>
      <c r="AL21" s="7">
        <f t="shared" si="30"/>
        <v>210</v>
      </c>
      <c r="AM21" s="7">
        <f t="shared" si="30"/>
        <v>112</v>
      </c>
      <c r="AN21" s="7">
        <f t="shared" si="30"/>
        <v>146</v>
      </c>
      <c r="AO21" s="7">
        <f t="shared" si="30"/>
        <v>172</v>
      </c>
      <c r="AP21" s="7">
        <f t="shared" si="30"/>
        <v>140</v>
      </c>
      <c r="AQ21" s="7">
        <f t="shared" si="30"/>
        <v>186</v>
      </c>
      <c r="AR21" s="7">
        <f t="shared" si="30"/>
        <v>228</v>
      </c>
      <c r="AS21" s="7">
        <f t="shared" si="30"/>
        <v>379</v>
      </c>
      <c r="AT21" s="7">
        <f t="shared" si="30"/>
        <v>258</v>
      </c>
      <c r="AU21" s="7">
        <f t="shared" si="30"/>
        <v>335</v>
      </c>
      <c r="AV21" s="7">
        <f t="shared" si="30"/>
        <v>236</v>
      </c>
      <c r="AW21" s="7">
        <f t="shared" si="30"/>
        <v>231</v>
      </c>
    </row>
    <row r="22" spans="1:49" x14ac:dyDescent="0.3">
      <c r="A22" t="s">
        <v>72</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7"/>
      <c r="AK22" s="7"/>
      <c r="AL22" s="7"/>
      <c r="AM22" s="7"/>
      <c r="AN22" s="7">
        <f t="shared" ref="AN22:AW22" si="31">AN55+AN68+AN81+AN94+AN107</f>
        <v>143</v>
      </c>
      <c r="AO22" s="7">
        <f t="shared" si="31"/>
        <v>168</v>
      </c>
      <c r="AP22" s="7">
        <f t="shared" si="31"/>
        <v>172</v>
      </c>
      <c r="AQ22" s="7">
        <f t="shared" si="31"/>
        <v>189</v>
      </c>
      <c r="AR22" s="7">
        <f t="shared" si="31"/>
        <v>184</v>
      </c>
      <c r="AS22" s="7">
        <f t="shared" si="31"/>
        <v>196</v>
      </c>
      <c r="AT22" s="7">
        <f t="shared" si="31"/>
        <v>192</v>
      </c>
      <c r="AU22" s="7">
        <f t="shared" si="31"/>
        <v>176</v>
      </c>
      <c r="AV22" s="7">
        <f t="shared" si="31"/>
        <v>199</v>
      </c>
      <c r="AW22" s="7">
        <f t="shared" si="31"/>
        <v>224</v>
      </c>
    </row>
    <row r="23" spans="1:49" x14ac:dyDescent="0.3">
      <c r="A23" t="s">
        <v>14</v>
      </c>
      <c r="B23" s="21">
        <f t="shared" ref="B23:AM23" si="32">B56+B69+B82+B95+B108</f>
        <v>210</v>
      </c>
      <c r="C23" s="21">
        <f t="shared" si="32"/>
        <v>255</v>
      </c>
      <c r="D23" s="21">
        <f t="shared" si="32"/>
        <v>255</v>
      </c>
      <c r="E23" s="21">
        <f t="shared" si="32"/>
        <v>185</v>
      </c>
      <c r="F23" s="21">
        <f t="shared" si="32"/>
        <v>190</v>
      </c>
      <c r="G23" s="21">
        <f t="shared" si="32"/>
        <v>190</v>
      </c>
      <c r="H23" s="21">
        <f t="shared" si="32"/>
        <v>165</v>
      </c>
      <c r="I23" s="21">
        <f t="shared" si="32"/>
        <v>170</v>
      </c>
      <c r="J23" s="21">
        <f t="shared" si="32"/>
        <v>150</v>
      </c>
      <c r="K23" s="21">
        <f t="shared" si="32"/>
        <v>135</v>
      </c>
      <c r="L23" s="21">
        <f t="shared" si="32"/>
        <v>100</v>
      </c>
      <c r="M23" s="21">
        <f t="shared" si="32"/>
        <v>130</v>
      </c>
      <c r="N23" s="21">
        <f t="shared" si="32"/>
        <v>120</v>
      </c>
      <c r="O23" s="21">
        <f t="shared" si="32"/>
        <v>120</v>
      </c>
      <c r="P23" s="21">
        <f t="shared" si="32"/>
        <v>115</v>
      </c>
      <c r="Q23" s="21">
        <f t="shared" si="32"/>
        <v>120</v>
      </c>
      <c r="R23" s="21">
        <f t="shared" si="32"/>
        <v>140</v>
      </c>
      <c r="S23" s="21">
        <f t="shared" si="32"/>
        <v>150</v>
      </c>
      <c r="T23" s="21">
        <f t="shared" si="32"/>
        <v>165</v>
      </c>
      <c r="U23" s="21">
        <f t="shared" si="32"/>
        <v>190</v>
      </c>
      <c r="V23" s="21">
        <f t="shared" si="32"/>
        <v>225</v>
      </c>
      <c r="W23" s="21">
        <f t="shared" si="32"/>
        <v>255</v>
      </c>
      <c r="X23" s="21">
        <f t="shared" si="32"/>
        <v>295</v>
      </c>
      <c r="Y23" s="21">
        <f t="shared" si="32"/>
        <v>305</v>
      </c>
      <c r="Z23" s="21">
        <f t="shared" si="32"/>
        <v>335</v>
      </c>
      <c r="AA23" s="21">
        <f t="shared" si="32"/>
        <v>375</v>
      </c>
      <c r="AB23" s="21">
        <f t="shared" si="32"/>
        <v>465</v>
      </c>
      <c r="AC23" s="21">
        <f t="shared" si="32"/>
        <v>540</v>
      </c>
      <c r="AD23" s="21">
        <f t="shared" si="32"/>
        <v>470</v>
      </c>
      <c r="AE23" s="21">
        <f t="shared" si="32"/>
        <v>470</v>
      </c>
      <c r="AF23" s="21">
        <f t="shared" si="32"/>
        <v>225</v>
      </c>
      <c r="AG23" s="21">
        <f t="shared" si="32"/>
        <v>240</v>
      </c>
      <c r="AH23" s="21">
        <f t="shared" si="32"/>
        <v>265</v>
      </c>
      <c r="AI23" s="21">
        <f t="shared" si="32"/>
        <v>290</v>
      </c>
      <c r="AJ23" s="7">
        <f t="shared" si="32"/>
        <v>190</v>
      </c>
      <c r="AK23" s="7">
        <f t="shared" si="32"/>
        <v>300</v>
      </c>
      <c r="AL23" s="7">
        <f t="shared" si="32"/>
        <v>320</v>
      </c>
      <c r="AM23" s="7">
        <f t="shared" si="32"/>
        <v>395</v>
      </c>
      <c r="AN23" s="7">
        <f t="shared" ref="AN23:AW23" si="33">AN56+AN69+AN82+AN95+AN108</f>
        <v>388</v>
      </c>
      <c r="AO23" s="7">
        <f t="shared" si="33"/>
        <v>438</v>
      </c>
      <c r="AP23" s="7">
        <f t="shared" si="33"/>
        <v>464</v>
      </c>
      <c r="AQ23" s="7">
        <f t="shared" si="33"/>
        <v>498</v>
      </c>
      <c r="AR23" s="7">
        <f t="shared" si="33"/>
        <v>530</v>
      </c>
      <c r="AS23" s="7">
        <f t="shared" si="33"/>
        <v>531</v>
      </c>
      <c r="AT23" s="7">
        <f t="shared" si="33"/>
        <v>542</v>
      </c>
      <c r="AU23" s="7">
        <f t="shared" si="33"/>
        <v>417</v>
      </c>
      <c r="AV23" s="7">
        <f t="shared" si="33"/>
        <v>446</v>
      </c>
      <c r="AW23" s="7">
        <f t="shared" si="33"/>
        <v>490</v>
      </c>
    </row>
    <row r="24" spans="1:49" s="3" customFormat="1" x14ac:dyDescent="0.3">
      <c r="A24" s="3" t="s">
        <v>38</v>
      </c>
      <c r="B24" s="22">
        <f t="shared" ref="B24:AW24" si="34">SUM(B14:B23)</f>
        <v>2580</v>
      </c>
      <c r="C24" s="22">
        <f t="shared" si="34"/>
        <v>2400</v>
      </c>
      <c r="D24" s="22">
        <f t="shared" si="34"/>
        <v>2650</v>
      </c>
      <c r="E24" s="22">
        <f t="shared" si="34"/>
        <v>2710</v>
      </c>
      <c r="F24" s="22">
        <f t="shared" si="34"/>
        <v>2850</v>
      </c>
      <c r="G24" s="22">
        <f t="shared" si="34"/>
        <v>2330</v>
      </c>
      <c r="H24" s="22">
        <f t="shared" si="34"/>
        <v>2430</v>
      </c>
      <c r="I24" s="22">
        <f t="shared" si="34"/>
        <v>2330</v>
      </c>
      <c r="J24" s="22">
        <f t="shared" si="34"/>
        <v>2210</v>
      </c>
      <c r="K24" s="22">
        <f t="shared" si="34"/>
        <v>2675</v>
      </c>
      <c r="L24" s="22">
        <f t="shared" si="34"/>
        <v>2900</v>
      </c>
      <c r="M24" s="22">
        <f t="shared" si="34"/>
        <v>2930</v>
      </c>
      <c r="N24" s="22">
        <f t="shared" si="34"/>
        <v>3405</v>
      </c>
      <c r="O24" s="22">
        <f t="shared" si="34"/>
        <v>3770</v>
      </c>
      <c r="P24" s="22">
        <f t="shared" si="34"/>
        <v>3605</v>
      </c>
      <c r="Q24" s="22">
        <f t="shared" si="34"/>
        <v>3915</v>
      </c>
      <c r="R24" s="22">
        <f t="shared" si="34"/>
        <v>4275</v>
      </c>
      <c r="S24" s="22">
        <f t="shared" si="34"/>
        <v>4045</v>
      </c>
      <c r="T24" s="22">
        <f t="shared" si="34"/>
        <v>4300</v>
      </c>
      <c r="U24" s="22">
        <f t="shared" si="34"/>
        <v>4820</v>
      </c>
      <c r="V24" s="22">
        <f t="shared" si="34"/>
        <v>5030</v>
      </c>
      <c r="W24" s="22">
        <f t="shared" si="34"/>
        <v>5310</v>
      </c>
      <c r="X24" s="22">
        <f t="shared" si="34"/>
        <v>5500</v>
      </c>
      <c r="Y24" s="22">
        <f t="shared" si="34"/>
        <v>5775</v>
      </c>
      <c r="Z24" s="22">
        <f t="shared" si="34"/>
        <v>6010</v>
      </c>
      <c r="AA24" s="22">
        <f t="shared" si="34"/>
        <v>6150</v>
      </c>
      <c r="AB24" s="22">
        <f t="shared" si="34"/>
        <v>6760</v>
      </c>
      <c r="AC24" s="22">
        <f t="shared" si="34"/>
        <v>7035</v>
      </c>
      <c r="AD24" s="22">
        <f t="shared" si="34"/>
        <v>7175</v>
      </c>
      <c r="AE24" s="22">
        <f t="shared" si="34"/>
        <v>7230</v>
      </c>
      <c r="AF24" s="22">
        <f t="shared" si="34"/>
        <v>7965</v>
      </c>
      <c r="AG24" s="22">
        <f t="shared" si="34"/>
        <v>7890.0199310874013</v>
      </c>
      <c r="AH24" s="22">
        <f t="shared" si="34"/>
        <v>8270</v>
      </c>
      <c r="AI24" s="22">
        <f t="shared" si="34"/>
        <v>7990</v>
      </c>
      <c r="AJ24" s="8">
        <f t="shared" si="34"/>
        <v>6795</v>
      </c>
      <c r="AK24" s="8">
        <f t="shared" si="34"/>
        <v>7905</v>
      </c>
      <c r="AL24" s="8">
        <f t="shared" si="34"/>
        <v>8095</v>
      </c>
      <c r="AM24" s="8">
        <f t="shared" si="34"/>
        <v>7902</v>
      </c>
      <c r="AN24" s="8">
        <f t="shared" si="34"/>
        <v>8419</v>
      </c>
      <c r="AO24" s="8">
        <f t="shared" si="34"/>
        <v>7939</v>
      </c>
      <c r="AP24" s="8">
        <f t="shared" si="34"/>
        <v>8290</v>
      </c>
      <c r="AQ24" s="8">
        <f t="shared" si="34"/>
        <v>8249</v>
      </c>
      <c r="AR24" s="8">
        <f t="shared" si="34"/>
        <v>7978</v>
      </c>
      <c r="AS24" s="8">
        <f t="shared" si="34"/>
        <v>7870</v>
      </c>
      <c r="AT24" s="8">
        <f t="shared" si="34"/>
        <v>8368</v>
      </c>
      <c r="AU24" s="8">
        <f t="shared" si="34"/>
        <v>7197</v>
      </c>
      <c r="AV24" s="8">
        <f t="shared" si="34"/>
        <v>6752</v>
      </c>
      <c r="AW24" s="8">
        <f t="shared" si="34"/>
        <v>6802</v>
      </c>
    </row>
    <row r="25" spans="1:49" s="5" customFormat="1" x14ac:dyDescent="0.3">
      <c r="A25" s="17" t="s">
        <v>41</v>
      </c>
      <c r="B25" s="23">
        <v>20</v>
      </c>
      <c r="C25" s="23">
        <v>30</v>
      </c>
      <c r="D25" s="23">
        <v>50</v>
      </c>
      <c r="E25" s="23">
        <v>120</v>
      </c>
      <c r="F25" s="23">
        <v>30</v>
      </c>
      <c r="G25" s="23">
        <v>30</v>
      </c>
      <c r="H25" s="23">
        <v>30</v>
      </c>
      <c r="I25" s="23">
        <v>30</v>
      </c>
      <c r="J25" s="23">
        <v>20</v>
      </c>
      <c r="K25" s="23">
        <v>30</v>
      </c>
      <c r="L25" s="23">
        <v>30</v>
      </c>
      <c r="M25" s="23">
        <v>40</v>
      </c>
      <c r="N25" s="23">
        <v>30</v>
      </c>
      <c r="O25" s="23">
        <v>40</v>
      </c>
      <c r="P25" s="23">
        <v>40</v>
      </c>
      <c r="Q25" s="23">
        <v>0</v>
      </c>
      <c r="R25" s="23">
        <v>-20</v>
      </c>
      <c r="S25" s="23">
        <v>0</v>
      </c>
      <c r="T25" s="23">
        <v>30</v>
      </c>
      <c r="U25" s="23">
        <v>50</v>
      </c>
      <c r="V25" s="23">
        <v>130</v>
      </c>
      <c r="W25" s="23"/>
      <c r="X25" s="23"/>
      <c r="Y25" s="23"/>
      <c r="Z25" s="23"/>
      <c r="AA25" s="23"/>
      <c r="AB25" s="23"/>
      <c r="AC25" s="23"/>
      <c r="AD25" s="23"/>
      <c r="AE25" s="23"/>
      <c r="AF25" s="23"/>
      <c r="AG25" s="23"/>
      <c r="AH25" s="23"/>
      <c r="AI25" s="23"/>
      <c r="AJ25" s="9"/>
      <c r="AK25" s="9"/>
      <c r="AL25" s="9"/>
      <c r="AM25" s="9"/>
      <c r="AN25" s="9"/>
      <c r="AO25" s="9"/>
      <c r="AP25" s="9"/>
      <c r="AQ25" s="9"/>
      <c r="AR25" s="9"/>
      <c r="AS25" s="9"/>
      <c r="AT25" s="9"/>
      <c r="AU25" s="9"/>
      <c r="AV25" s="9"/>
      <c r="AW25" s="9"/>
    </row>
    <row r="26" spans="1:49" s="3" customFormat="1" x14ac:dyDescent="0.3">
      <c r="A26" s="3" t="s">
        <v>39</v>
      </c>
      <c r="B26" s="22">
        <f>B24+B25</f>
        <v>2600</v>
      </c>
      <c r="C26" s="22">
        <f t="shared" ref="C26:AR26" si="35">C24+C25</f>
        <v>2430</v>
      </c>
      <c r="D26" s="22">
        <f t="shared" si="35"/>
        <v>2700</v>
      </c>
      <c r="E26" s="22">
        <f t="shared" si="35"/>
        <v>2830</v>
      </c>
      <c r="F26" s="22">
        <f t="shared" si="35"/>
        <v>2880</v>
      </c>
      <c r="G26" s="22">
        <f t="shared" si="35"/>
        <v>2360</v>
      </c>
      <c r="H26" s="22">
        <f t="shared" si="35"/>
        <v>2460</v>
      </c>
      <c r="I26" s="22">
        <f t="shared" si="35"/>
        <v>2360</v>
      </c>
      <c r="J26" s="22">
        <f t="shared" si="35"/>
        <v>2230</v>
      </c>
      <c r="K26" s="22">
        <f t="shared" si="35"/>
        <v>2705</v>
      </c>
      <c r="L26" s="22">
        <f t="shared" si="35"/>
        <v>2930</v>
      </c>
      <c r="M26" s="22">
        <f t="shared" si="35"/>
        <v>2970</v>
      </c>
      <c r="N26" s="22">
        <f t="shared" si="35"/>
        <v>3435</v>
      </c>
      <c r="O26" s="22">
        <f t="shared" si="35"/>
        <v>3810</v>
      </c>
      <c r="P26" s="22">
        <f t="shared" si="35"/>
        <v>3645</v>
      </c>
      <c r="Q26" s="22">
        <f t="shared" si="35"/>
        <v>3915</v>
      </c>
      <c r="R26" s="22">
        <f t="shared" si="35"/>
        <v>4255</v>
      </c>
      <c r="S26" s="22">
        <f t="shared" si="35"/>
        <v>4045</v>
      </c>
      <c r="T26" s="22">
        <f t="shared" si="35"/>
        <v>4330</v>
      </c>
      <c r="U26" s="22">
        <f t="shared" si="35"/>
        <v>4870</v>
      </c>
      <c r="V26" s="22">
        <f t="shared" si="35"/>
        <v>5160</v>
      </c>
      <c r="W26" s="22">
        <f t="shared" si="35"/>
        <v>5310</v>
      </c>
      <c r="X26" s="22">
        <f t="shared" si="35"/>
        <v>5500</v>
      </c>
      <c r="Y26" s="22">
        <f t="shared" si="35"/>
        <v>5775</v>
      </c>
      <c r="Z26" s="22">
        <f t="shared" si="35"/>
        <v>6010</v>
      </c>
      <c r="AA26" s="22">
        <f t="shared" si="35"/>
        <v>6150</v>
      </c>
      <c r="AB26" s="22">
        <f t="shared" si="35"/>
        <v>6760</v>
      </c>
      <c r="AC26" s="22">
        <f t="shared" si="35"/>
        <v>7035</v>
      </c>
      <c r="AD26" s="22">
        <f t="shared" si="35"/>
        <v>7175</v>
      </c>
      <c r="AE26" s="22">
        <f t="shared" si="35"/>
        <v>7230</v>
      </c>
      <c r="AF26" s="22">
        <f t="shared" si="35"/>
        <v>7965</v>
      </c>
      <c r="AG26" s="22">
        <f t="shared" si="35"/>
        <v>7890.0199310874013</v>
      </c>
      <c r="AH26" s="22">
        <f t="shared" si="35"/>
        <v>8270</v>
      </c>
      <c r="AI26" s="22">
        <f t="shared" si="35"/>
        <v>7990</v>
      </c>
      <c r="AJ26" s="8">
        <f t="shared" si="35"/>
        <v>6795</v>
      </c>
      <c r="AK26" s="8">
        <f t="shared" si="35"/>
        <v>7905</v>
      </c>
      <c r="AL26" s="8">
        <f t="shared" si="35"/>
        <v>8095</v>
      </c>
      <c r="AM26" s="8">
        <f t="shared" si="35"/>
        <v>7902</v>
      </c>
      <c r="AN26" s="8">
        <f t="shared" si="35"/>
        <v>8419</v>
      </c>
      <c r="AO26" s="8">
        <f t="shared" si="35"/>
        <v>7939</v>
      </c>
      <c r="AP26" s="8">
        <f t="shared" si="35"/>
        <v>8290</v>
      </c>
      <c r="AQ26" s="8">
        <f t="shared" si="35"/>
        <v>8249</v>
      </c>
      <c r="AR26" s="8">
        <f t="shared" si="35"/>
        <v>7978</v>
      </c>
      <c r="AS26" s="8">
        <f t="shared" ref="AS26:AT26" si="36">AS24+AS25</f>
        <v>7870</v>
      </c>
      <c r="AT26" s="8">
        <f t="shared" si="36"/>
        <v>8368</v>
      </c>
      <c r="AU26" s="8">
        <f t="shared" ref="AU26:AV26" si="37">AU24+AU25</f>
        <v>7197</v>
      </c>
      <c r="AV26" s="8">
        <f t="shared" si="37"/>
        <v>6752</v>
      </c>
      <c r="AW26" s="8">
        <f t="shared" ref="AW26" si="38">AW24+AW25</f>
        <v>6802</v>
      </c>
    </row>
    <row r="27" spans="1:49" x14ac:dyDescent="0.3">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7"/>
      <c r="AK27" s="7"/>
      <c r="AL27" s="7"/>
      <c r="AM27" s="7"/>
      <c r="AN27" s="7"/>
      <c r="AO27" s="7"/>
      <c r="AP27" s="7"/>
      <c r="AQ27" s="7"/>
      <c r="AR27" s="7"/>
      <c r="AS27" s="7"/>
      <c r="AT27" s="7"/>
      <c r="AU27" s="7"/>
      <c r="AV27" s="7"/>
      <c r="AW27" s="7"/>
    </row>
    <row r="28" spans="1:49" x14ac:dyDescent="0.3">
      <c r="A28" s="1" t="s">
        <v>16</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7"/>
      <c r="AK28" s="7"/>
      <c r="AL28" s="7"/>
      <c r="AM28" s="7"/>
      <c r="AN28" s="7"/>
      <c r="AO28" s="7"/>
      <c r="AP28" s="7"/>
      <c r="AQ28" s="7"/>
      <c r="AR28" s="7"/>
      <c r="AS28" s="7"/>
      <c r="AT28" s="7"/>
      <c r="AU28" s="7"/>
      <c r="AV28" s="7"/>
      <c r="AW28" s="7"/>
    </row>
    <row r="29" spans="1:49" x14ac:dyDescent="0.3">
      <c r="A29" t="s">
        <v>10</v>
      </c>
      <c r="B29" s="26"/>
      <c r="C29" s="26"/>
      <c r="D29" s="26"/>
      <c r="E29" s="26"/>
      <c r="F29" s="26"/>
      <c r="G29" s="26"/>
      <c r="H29" s="26"/>
      <c r="I29" s="21">
        <f>I123+I129+I135</f>
        <v>-10</v>
      </c>
      <c r="J29" s="21">
        <f>J123+J129+J135</f>
        <v>-30</v>
      </c>
      <c r="K29" s="21">
        <f>K123+K129+K135</f>
        <v>-45</v>
      </c>
      <c r="L29" s="21">
        <f>L123+L129+L135</f>
        <v>-70</v>
      </c>
      <c r="M29" s="21">
        <f t="shared" ref="M29:T29" si="39">M123+M129+M135</f>
        <v>-90</v>
      </c>
      <c r="N29" s="21">
        <f t="shared" si="39"/>
        <v>-115</v>
      </c>
      <c r="O29" s="21">
        <f t="shared" si="39"/>
        <v>-160</v>
      </c>
      <c r="P29" s="21">
        <f t="shared" si="39"/>
        <v>-175</v>
      </c>
      <c r="Q29" s="21">
        <f t="shared" si="39"/>
        <v>-210</v>
      </c>
      <c r="R29" s="21">
        <f t="shared" si="39"/>
        <v>-205</v>
      </c>
      <c r="S29" s="21">
        <f t="shared" si="39"/>
        <v>-230</v>
      </c>
      <c r="T29" s="21">
        <f t="shared" si="39"/>
        <v>-255</v>
      </c>
      <c r="U29" s="21">
        <f>U123+U129+U135+U147</f>
        <v>-290</v>
      </c>
      <c r="V29" s="21">
        <f t="shared" ref="V29:AE29" si="40">V123+V129+V135+V147</f>
        <v>-320</v>
      </c>
      <c r="W29" s="21">
        <f t="shared" si="40"/>
        <v>-350</v>
      </c>
      <c r="X29" s="21">
        <f t="shared" si="40"/>
        <v>-370</v>
      </c>
      <c r="Y29" s="21">
        <f t="shared" si="40"/>
        <v>-405</v>
      </c>
      <c r="Z29" s="21">
        <f t="shared" si="40"/>
        <v>-420</v>
      </c>
      <c r="AA29" s="21">
        <f t="shared" si="40"/>
        <v>-470</v>
      </c>
      <c r="AB29" s="21">
        <f t="shared" si="40"/>
        <v>-530</v>
      </c>
      <c r="AC29" s="21">
        <f t="shared" si="40"/>
        <v>-565</v>
      </c>
      <c r="AD29" s="21">
        <f t="shared" si="40"/>
        <v>-645</v>
      </c>
      <c r="AE29" s="21">
        <f t="shared" si="40"/>
        <v>-690</v>
      </c>
      <c r="AF29" s="21">
        <v>-770</v>
      </c>
      <c r="AG29" s="21">
        <v>-860</v>
      </c>
      <c r="AH29" s="21">
        <v>-935</v>
      </c>
      <c r="AI29" s="21">
        <v>-1130</v>
      </c>
      <c r="AJ29" s="7">
        <v>-830</v>
      </c>
      <c r="AK29" s="7">
        <v>-1085</v>
      </c>
      <c r="AL29" s="7">
        <v>-1240</v>
      </c>
      <c r="AM29" s="7">
        <v>-1120</v>
      </c>
      <c r="AN29" s="7">
        <v>-1186</v>
      </c>
      <c r="AO29" s="7">
        <v>-1235</v>
      </c>
      <c r="AP29" s="7">
        <v>-1147</v>
      </c>
      <c r="AQ29" s="7">
        <v>-1132</v>
      </c>
      <c r="AR29" s="7">
        <v>-1249</v>
      </c>
      <c r="AS29" s="7">
        <v>-1332</v>
      </c>
      <c r="AT29" s="7">
        <v>-1389</v>
      </c>
      <c r="AU29" s="7">
        <v>-1154</v>
      </c>
      <c r="AV29" s="7">
        <v>-1235</v>
      </c>
      <c r="AW29" s="7">
        <v>-1219</v>
      </c>
    </row>
    <row r="30" spans="1:49" x14ac:dyDescent="0.3">
      <c r="A30" t="s">
        <v>12</v>
      </c>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1">
        <v>0</v>
      </c>
      <c r="AG30" s="21">
        <v>0</v>
      </c>
      <c r="AH30" s="21">
        <v>0</v>
      </c>
      <c r="AI30" s="21">
        <v>-5</v>
      </c>
      <c r="AJ30" s="7">
        <v>-10</v>
      </c>
      <c r="AK30" s="7">
        <v>-10</v>
      </c>
      <c r="AL30" s="7">
        <v>-10</v>
      </c>
      <c r="AM30" s="7">
        <v>-22</v>
      </c>
      <c r="AN30" s="7">
        <v>-24</v>
      </c>
      <c r="AO30" s="7">
        <v>-28</v>
      </c>
      <c r="AP30" s="7">
        <v>-30</v>
      </c>
      <c r="AQ30" s="7">
        <v>-32</v>
      </c>
      <c r="AR30" s="7">
        <v>-35</v>
      </c>
      <c r="AS30" s="7">
        <v>-38</v>
      </c>
      <c r="AT30" s="7">
        <v>-40</v>
      </c>
      <c r="AU30" s="7">
        <v>-38</v>
      </c>
      <c r="AV30" s="7">
        <v>-44</v>
      </c>
      <c r="AW30" s="7">
        <v>-51</v>
      </c>
    </row>
    <row r="31" spans="1:49" s="37" customFormat="1" x14ac:dyDescent="0.3">
      <c r="A31" s="37" t="s">
        <v>25</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41">
        <v>-500</v>
      </c>
      <c r="AG31" s="41">
        <v>-555</v>
      </c>
      <c r="AH31" s="41">
        <v>-655</v>
      </c>
      <c r="AI31" s="41">
        <v>-695</v>
      </c>
      <c r="AJ31" s="39">
        <v>-565</v>
      </c>
      <c r="AK31" s="39">
        <v>-735</v>
      </c>
      <c r="AL31" s="39">
        <v>-810</v>
      </c>
      <c r="AM31" s="39">
        <v>-895</v>
      </c>
      <c r="AN31" s="39">
        <v>-790</v>
      </c>
      <c r="AO31" s="39">
        <v>-762</v>
      </c>
      <c r="AP31" s="39">
        <v>-574</v>
      </c>
      <c r="AQ31" s="39">
        <v>-738</v>
      </c>
      <c r="AR31" s="39">
        <v>-746</v>
      </c>
      <c r="AS31" s="39">
        <v>-699</v>
      </c>
      <c r="AT31" s="39">
        <v>-663</v>
      </c>
      <c r="AU31" s="39">
        <v>-510</v>
      </c>
      <c r="AV31" s="39">
        <v>-380</v>
      </c>
      <c r="AW31" s="39">
        <v>-358</v>
      </c>
    </row>
    <row r="32" spans="1:49" s="3" customFormat="1" x14ac:dyDescent="0.3">
      <c r="A32" s="3" t="s">
        <v>17</v>
      </c>
      <c r="B32" s="22">
        <f t="shared" ref="B32:AL32" si="41">SUM(B29:B31)</f>
        <v>0</v>
      </c>
      <c r="C32" s="22">
        <f t="shared" ref="C32" si="42">SUM(C29:C31)</f>
        <v>0</v>
      </c>
      <c r="D32" s="22">
        <f t="shared" ref="D32" si="43">SUM(D29:D31)</f>
        <v>0</v>
      </c>
      <c r="E32" s="22">
        <f t="shared" ref="E32" si="44">SUM(E29:E31)</f>
        <v>0</v>
      </c>
      <c r="F32" s="22">
        <f t="shared" ref="F32" si="45">SUM(F29:F31)</f>
        <v>0</v>
      </c>
      <c r="G32" s="22">
        <f t="shared" ref="G32" si="46">SUM(G29:G31)</f>
        <v>0</v>
      </c>
      <c r="H32" s="22">
        <f t="shared" ref="H32" si="47">SUM(H29:H31)</f>
        <v>0</v>
      </c>
      <c r="I32" s="22">
        <f t="shared" ref="I32" si="48">SUM(I29:I31)</f>
        <v>-10</v>
      </c>
      <c r="J32" s="22">
        <f t="shared" ref="J32" si="49">SUM(J29:J31)</f>
        <v>-30</v>
      </c>
      <c r="K32" s="22">
        <f t="shared" ref="K32" si="50">SUM(K29:K31)</f>
        <v>-45</v>
      </c>
      <c r="L32" s="22">
        <f t="shared" ref="L32" si="51">SUM(L29:L31)</f>
        <v>-70</v>
      </c>
      <c r="M32" s="22">
        <f t="shared" si="41"/>
        <v>-90</v>
      </c>
      <c r="N32" s="22">
        <f t="shared" si="41"/>
        <v>-115</v>
      </c>
      <c r="O32" s="22">
        <f t="shared" si="41"/>
        <v>-160</v>
      </c>
      <c r="P32" s="22">
        <f t="shared" si="41"/>
        <v>-175</v>
      </c>
      <c r="Q32" s="22">
        <f t="shared" si="41"/>
        <v>-210</v>
      </c>
      <c r="R32" s="22">
        <f t="shared" si="41"/>
        <v>-205</v>
      </c>
      <c r="S32" s="22">
        <f t="shared" si="41"/>
        <v>-230</v>
      </c>
      <c r="T32" s="22">
        <f t="shared" si="41"/>
        <v>-255</v>
      </c>
      <c r="U32" s="22">
        <f t="shared" si="41"/>
        <v>-290</v>
      </c>
      <c r="V32" s="22">
        <f t="shared" si="41"/>
        <v>-320</v>
      </c>
      <c r="W32" s="22">
        <f t="shared" si="41"/>
        <v>-350</v>
      </c>
      <c r="X32" s="22">
        <f t="shared" si="41"/>
        <v>-370</v>
      </c>
      <c r="Y32" s="22">
        <f t="shared" si="41"/>
        <v>-405</v>
      </c>
      <c r="Z32" s="22">
        <f t="shared" si="41"/>
        <v>-420</v>
      </c>
      <c r="AA32" s="22">
        <f t="shared" si="41"/>
        <v>-470</v>
      </c>
      <c r="AB32" s="22">
        <f t="shared" si="41"/>
        <v>-530</v>
      </c>
      <c r="AC32" s="22">
        <f t="shared" si="41"/>
        <v>-565</v>
      </c>
      <c r="AD32" s="22">
        <f t="shared" si="41"/>
        <v>-645</v>
      </c>
      <c r="AE32" s="22">
        <f t="shared" si="41"/>
        <v>-690</v>
      </c>
      <c r="AF32" s="22">
        <f t="shared" si="41"/>
        <v>-1270</v>
      </c>
      <c r="AG32" s="22">
        <f t="shared" si="41"/>
        <v>-1415</v>
      </c>
      <c r="AH32" s="22">
        <f t="shared" si="41"/>
        <v>-1590</v>
      </c>
      <c r="AI32" s="22">
        <f t="shared" si="41"/>
        <v>-1830</v>
      </c>
      <c r="AJ32" s="8">
        <f t="shared" si="41"/>
        <v>-1405</v>
      </c>
      <c r="AK32" s="8">
        <f t="shared" si="41"/>
        <v>-1830</v>
      </c>
      <c r="AL32" s="8">
        <f t="shared" si="41"/>
        <v>-2060</v>
      </c>
      <c r="AM32" s="8">
        <f>SUM(AM29:AM31)</f>
        <v>-2037</v>
      </c>
      <c r="AN32" s="8">
        <f t="shared" ref="AN32:AQ32" si="52">SUM(AN29:AN31)</f>
        <v>-2000</v>
      </c>
      <c r="AO32" s="8">
        <f t="shared" si="52"/>
        <v>-2025</v>
      </c>
      <c r="AP32" s="8">
        <f t="shared" si="52"/>
        <v>-1751</v>
      </c>
      <c r="AQ32" s="8">
        <f t="shared" si="52"/>
        <v>-1902</v>
      </c>
      <c r="AR32" s="8">
        <f t="shared" ref="AR32:AS32" si="53">SUM(AR29:AR31)</f>
        <v>-2030</v>
      </c>
      <c r="AS32" s="8">
        <f t="shared" si="53"/>
        <v>-2069</v>
      </c>
      <c r="AT32" s="8">
        <f t="shared" ref="AT32:AU32" si="54">SUM(AT29:AT31)</f>
        <v>-2092</v>
      </c>
      <c r="AU32" s="8">
        <f t="shared" si="54"/>
        <v>-1702</v>
      </c>
      <c r="AV32" s="8">
        <f t="shared" ref="AV32:AW32" si="55">SUM(AV29:AV31)</f>
        <v>-1659</v>
      </c>
      <c r="AW32" s="8">
        <f t="shared" si="55"/>
        <v>-1628</v>
      </c>
    </row>
    <row r="33" spans="1:49" s="4" customFormat="1" x14ac:dyDescent="0.3">
      <c r="A33" s="4" t="s">
        <v>18</v>
      </c>
      <c r="B33" s="24">
        <f t="shared" ref="B33:AL33" si="56">B24+B32</f>
        <v>2580</v>
      </c>
      <c r="C33" s="24">
        <f t="shared" ref="C33" si="57">C24+C32</f>
        <v>2400</v>
      </c>
      <c r="D33" s="24">
        <f t="shared" ref="D33" si="58">D24+D32</f>
        <v>2650</v>
      </c>
      <c r="E33" s="24">
        <f t="shared" ref="E33" si="59">E24+E32</f>
        <v>2710</v>
      </c>
      <c r="F33" s="24">
        <f t="shared" ref="F33" si="60">F24+F32</f>
        <v>2850</v>
      </c>
      <c r="G33" s="24">
        <f t="shared" ref="G33" si="61">G24+G32</f>
        <v>2330</v>
      </c>
      <c r="H33" s="24">
        <f t="shared" ref="H33" si="62">H24+H32</f>
        <v>2430</v>
      </c>
      <c r="I33" s="24">
        <f t="shared" ref="I33" si="63">I24+I32</f>
        <v>2320</v>
      </c>
      <c r="J33" s="24">
        <f t="shared" ref="J33" si="64">J24+J32</f>
        <v>2180</v>
      </c>
      <c r="K33" s="24">
        <f t="shared" ref="K33" si="65">K24+K32</f>
        <v>2630</v>
      </c>
      <c r="L33" s="24">
        <f t="shared" ref="L33" si="66">L24+L32</f>
        <v>2830</v>
      </c>
      <c r="M33" s="24">
        <f t="shared" si="56"/>
        <v>2840</v>
      </c>
      <c r="N33" s="24">
        <f t="shared" si="56"/>
        <v>3290</v>
      </c>
      <c r="O33" s="24">
        <f t="shared" si="56"/>
        <v>3610</v>
      </c>
      <c r="P33" s="24">
        <f t="shared" si="56"/>
        <v>3430</v>
      </c>
      <c r="Q33" s="24">
        <f t="shared" si="56"/>
        <v>3705</v>
      </c>
      <c r="R33" s="24">
        <f t="shared" si="56"/>
        <v>4070</v>
      </c>
      <c r="S33" s="24">
        <f t="shared" si="56"/>
        <v>3815</v>
      </c>
      <c r="T33" s="24">
        <f t="shared" si="56"/>
        <v>4045</v>
      </c>
      <c r="U33" s="24">
        <f t="shared" si="56"/>
        <v>4530</v>
      </c>
      <c r="V33" s="24">
        <f t="shared" si="56"/>
        <v>4710</v>
      </c>
      <c r="W33" s="24">
        <f t="shared" si="56"/>
        <v>4960</v>
      </c>
      <c r="X33" s="24">
        <f t="shared" si="56"/>
        <v>5130</v>
      </c>
      <c r="Y33" s="24">
        <f t="shared" si="56"/>
        <v>5370</v>
      </c>
      <c r="Z33" s="24">
        <f t="shared" si="56"/>
        <v>5590</v>
      </c>
      <c r="AA33" s="24">
        <f t="shared" si="56"/>
        <v>5680</v>
      </c>
      <c r="AB33" s="24">
        <f t="shared" si="56"/>
        <v>6230</v>
      </c>
      <c r="AC33" s="24">
        <f t="shared" si="56"/>
        <v>6470</v>
      </c>
      <c r="AD33" s="24">
        <f t="shared" si="56"/>
        <v>6530</v>
      </c>
      <c r="AE33" s="24">
        <f t="shared" si="56"/>
        <v>6540</v>
      </c>
      <c r="AF33" s="24">
        <f t="shared" si="56"/>
        <v>6695</v>
      </c>
      <c r="AG33" s="24">
        <f t="shared" si="56"/>
        <v>6475.0199310874013</v>
      </c>
      <c r="AH33" s="24">
        <f t="shared" si="56"/>
        <v>6680</v>
      </c>
      <c r="AI33" s="24">
        <f t="shared" si="56"/>
        <v>6160</v>
      </c>
      <c r="AJ33" s="14">
        <f t="shared" si="56"/>
        <v>5390</v>
      </c>
      <c r="AK33" s="14">
        <f t="shared" si="56"/>
        <v>6075</v>
      </c>
      <c r="AL33" s="14">
        <f t="shared" si="56"/>
        <v>6035</v>
      </c>
      <c r="AM33" s="14">
        <f>AM24+AM32</f>
        <v>5865</v>
      </c>
      <c r="AN33" s="14">
        <f t="shared" ref="AN33:AQ33" si="67">AN24+AN32</f>
        <v>6419</v>
      </c>
      <c r="AO33" s="14">
        <f t="shared" si="67"/>
        <v>5914</v>
      </c>
      <c r="AP33" s="14">
        <f t="shared" si="67"/>
        <v>6539</v>
      </c>
      <c r="AQ33" s="14">
        <f t="shared" si="67"/>
        <v>6347</v>
      </c>
      <c r="AR33" s="14">
        <f t="shared" ref="AR33:AS33" si="68">AR24+AR32</f>
        <v>5948</v>
      </c>
      <c r="AS33" s="14">
        <f t="shared" si="68"/>
        <v>5801</v>
      </c>
      <c r="AT33" s="14">
        <f t="shared" ref="AT33:AU33" si="69">AT24+AT32</f>
        <v>6276</v>
      </c>
      <c r="AU33" s="14">
        <f t="shared" si="69"/>
        <v>5495</v>
      </c>
      <c r="AV33" s="14">
        <f t="shared" ref="AV33:AW33" si="70">AV24+AV32</f>
        <v>5093</v>
      </c>
      <c r="AW33" s="14">
        <f t="shared" si="70"/>
        <v>5174</v>
      </c>
    </row>
    <row r="34" spans="1:49" s="2" customFormat="1" x14ac:dyDescent="0.3">
      <c r="A34" s="2" t="s">
        <v>19</v>
      </c>
      <c r="B34" s="25">
        <f t="shared" ref="B34:AV34" si="71">B11-B33</f>
        <v>-50</v>
      </c>
      <c r="C34" s="25">
        <f t="shared" si="71"/>
        <v>200</v>
      </c>
      <c r="D34" s="25">
        <f t="shared" si="71"/>
        <v>-40</v>
      </c>
      <c r="E34" s="25">
        <f t="shared" si="71"/>
        <v>-60</v>
      </c>
      <c r="F34" s="25">
        <f t="shared" si="71"/>
        <v>-50</v>
      </c>
      <c r="G34" s="25">
        <f t="shared" si="71"/>
        <v>490</v>
      </c>
      <c r="H34" s="25">
        <f t="shared" si="71"/>
        <v>-100</v>
      </c>
      <c r="I34" s="25">
        <f t="shared" si="71"/>
        <v>170</v>
      </c>
      <c r="J34" s="25">
        <f t="shared" si="71"/>
        <v>300</v>
      </c>
      <c r="K34" s="25">
        <f t="shared" si="71"/>
        <v>90</v>
      </c>
      <c r="L34" s="25">
        <f t="shared" si="71"/>
        <v>-70</v>
      </c>
      <c r="M34" s="25">
        <f t="shared" si="71"/>
        <v>-10</v>
      </c>
      <c r="N34" s="25">
        <f t="shared" si="71"/>
        <v>-190</v>
      </c>
      <c r="O34" s="25">
        <f t="shared" si="71"/>
        <v>-330</v>
      </c>
      <c r="P34" s="25">
        <f t="shared" si="71"/>
        <v>-5</v>
      </c>
      <c r="Q34" s="25">
        <f t="shared" si="71"/>
        <v>25</v>
      </c>
      <c r="R34" s="25">
        <f t="shared" si="71"/>
        <v>90</v>
      </c>
      <c r="S34" s="25">
        <f t="shared" si="71"/>
        <v>5</v>
      </c>
      <c r="T34" s="25">
        <f t="shared" si="71"/>
        <v>345</v>
      </c>
      <c r="U34" s="25">
        <f t="shared" si="71"/>
        <v>0</v>
      </c>
      <c r="V34" s="25">
        <f t="shared" si="71"/>
        <v>280</v>
      </c>
      <c r="W34" s="25">
        <f t="shared" si="71"/>
        <v>20</v>
      </c>
      <c r="X34" s="25">
        <f t="shared" si="71"/>
        <v>-170</v>
      </c>
      <c r="Y34" s="25">
        <f t="shared" si="71"/>
        <v>30</v>
      </c>
      <c r="Z34" s="25">
        <f t="shared" si="71"/>
        <v>-720</v>
      </c>
      <c r="AA34" s="25">
        <f t="shared" si="71"/>
        <v>-390</v>
      </c>
      <c r="AB34" s="25">
        <f t="shared" si="71"/>
        <v>-370</v>
      </c>
      <c r="AC34" s="25">
        <f t="shared" si="71"/>
        <v>-500</v>
      </c>
      <c r="AD34" s="25">
        <f t="shared" si="71"/>
        <v>-330</v>
      </c>
      <c r="AE34" s="25">
        <f t="shared" si="71"/>
        <v>-50</v>
      </c>
      <c r="AF34" s="25">
        <f t="shared" si="71"/>
        <v>-55</v>
      </c>
      <c r="AG34" s="25">
        <f t="shared" si="71"/>
        <v>355.0100689125984</v>
      </c>
      <c r="AH34" s="25">
        <f t="shared" si="71"/>
        <v>-80</v>
      </c>
      <c r="AI34" s="25">
        <f t="shared" si="71"/>
        <v>-219.99955889232297</v>
      </c>
      <c r="AJ34" s="10">
        <f t="shared" si="71"/>
        <v>635</v>
      </c>
      <c r="AK34" s="10">
        <f t="shared" si="71"/>
        <v>-25</v>
      </c>
      <c r="AL34" s="10">
        <f t="shared" si="71"/>
        <v>450</v>
      </c>
      <c r="AM34" s="10">
        <f t="shared" si="71"/>
        <v>-185</v>
      </c>
      <c r="AN34" s="10">
        <f t="shared" si="71"/>
        <v>-569</v>
      </c>
      <c r="AO34" s="10">
        <f t="shared" si="71"/>
        <v>-754</v>
      </c>
      <c r="AP34" s="10">
        <f t="shared" si="71"/>
        <v>-385</v>
      </c>
      <c r="AQ34" s="10">
        <f t="shared" si="71"/>
        <v>-220</v>
      </c>
      <c r="AR34" s="10">
        <f t="shared" si="71"/>
        <v>213</v>
      </c>
      <c r="AS34" s="10">
        <f t="shared" si="71"/>
        <v>325</v>
      </c>
      <c r="AT34" s="10">
        <f t="shared" si="71"/>
        <v>-246</v>
      </c>
      <c r="AU34" s="10">
        <f t="shared" si="71"/>
        <v>-559</v>
      </c>
      <c r="AV34" s="10">
        <f t="shared" si="71"/>
        <v>1104</v>
      </c>
      <c r="AW34" s="47" t="s">
        <v>22</v>
      </c>
    </row>
    <row r="35" spans="1:49" x14ac:dyDescent="0.3">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7"/>
      <c r="AK35" s="7"/>
      <c r="AL35" s="7"/>
      <c r="AM35" s="7"/>
      <c r="AN35" s="7"/>
      <c r="AO35" s="7"/>
      <c r="AP35" s="7"/>
      <c r="AQ35" s="7"/>
      <c r="AR35" s="7"/>
      <c r="AS35" s="7"/>
      <c r="AT35" s="7"/>
      <c r="AU35" s="7"/>
      <c r="AV35" s="7"/>
      <c r="AW35" s="7"/>
    </row>
    <row r="36" spans="1:49" x14ac:dyDescent="0.3">
      <c r="A36" s="36" t="s">
        <v>40</v>
      </c>
      <c r="B36" s="21" t="s">
        <v>74</v>
      </c>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7"/>
      <c r="AK36" s="7"/>
      <c r="AL36" s="7"/>
      <c r="AM36" s="7"/>
      <c r="AN36" s="7"/>
      <c r="AO36" s="7"/>
      <c r="AP36" s="7"/>
      <c r="AQ36" s="7"/>
      <c r="AR36" s="7"/>
      <c r="AS36" s="7"/>
      <c r="AT36" s="7"/>
      <c r="AU36" s="7"/>
      <c r="AV36" s="7"/>
      <c r="AW36" s="7"/>
    </row>
    <row r="37" spans="1:49" x14ac:dyDescent="0.3">
      <c r="A37" s="36" t="s">
        <v>42</v>
      </c>
      <c r="B37" s="21" t="s">
        <v>48</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7"/>
      <c r="AK37" s="7"/>
      <c r="AL37" s="7"/>
      <c r="AM37" s="7"/>
      <c r="AN37" s="7"/>
      <c r="AO37" s="7"/>
      <c r="AP37" s="7"/>
      <c r="AQ37" s="7"/>
      <c r="AR37" s="7"/>
      <c r="AS37" s="7"/>
      <c r="AT37" s="7"/>
      <c r="AU37" s="7"/>
      <c r="AV37" s="7"/>
      <c r="AW37" s="7"/>
    </row>
    <row r="38" spans="1:49" x14ac:dyDescent="0.3">
      <c r="A38" s="36" t="s">
        <v>45</v>
      </c>
      <c r="B38" s="21" t="s">
        <v>69</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7"/>
      <c r="AK38" s="7"/>
      <c r="AL38" s="7"/>
      <c r="AM38" s="7"/>
      <c r="AN38" s="7"/>
      <c r="AO38" s="7"/>
      <c r="AP38" s="7"/>
      <c r="AQ38" s="7"/>
      <c r="AR38" s="7"/>
      <c r="AS38" s="7"/>
      <c r="AT38" s="7"/>
      <c r="AU38" s="7"/>
      <c r="AV38" s="7"/>
      <c r="AW38" s="7"/>
    </row>
    <row r="39" spans="1:49" x14ac:dyDescent="0.3">
      <c r="A39" s="36" t="s">
        <v>46</v>
      </c>
      <c r="B39" s="21" t="s">
        <v>47</v>
      </c>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7"/>
      <c r="AK39" s="7"/>
      <c r="AL39" s="7"/>
      <c r="AM39" s="7"/>
      <c r="AN39" s="7"/>
      <c r="AO39" s="7"/>
      <c r="AP39" s="7"/>
      <c r="AQ39" s="7"/>
      <c r="AR39" s="7"/>
      <c r="AS39" s="7"/>
      <c r="AT39" s="7"/>
      <c r="AU39" s="7"/>
      <c r="AV39" s="7"/>
      <c r="AW39" s="7"/>
    </row>
    <row r="40" spans="1:49" x14ac:dyDescent="0.3">
      <c r="A40" s="36" t="s">
        <v>70</v>
      </c>
      <c r="B40" s="21" t="s">
        <v>73</v>
      </c>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7"/>
      <c r="AK40" s="7"/>
      <c r="AL40" s="7"/>
      <c r="AM40" s="7"/>
      <c r="AN40" s="7"/>
      <c r="AO40" s="7"/>
      <c r="AP40" s="7"/>
      <c r="AQ40" s="7"/>
      <c r="AR40" s="7"/>
      <c r="AS40" s="7"/>
      <c r="AT40" s="7"/>
      <c r="AU40" s="7"/>
      <c r="AV40" s="7"/>
      <c r="AW40" s="7"/>
    </row>
    <row r="41" spans="1:49" x14ac:dyDescent="0.3">
      <c r="A41" s="36" t="s">
        <v>75</v>
      </c>
      <c r="B41" s="21" t="s">
        <v>76</v>
      </c>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7"/>
      <c r="AK41" s="7"/>
      <c r="AL41" s="7"/>
      <c r="AM41" s="7"/>
      <c r="AN41" s="7"/>
      <c r="AO41" s="7"/>
      <c r="AP41" s="7"/>
      <c r="AQ41" s="7"/>
      <c r="AR41" s="7"/>
      <c r="AS41" s="7"/>
      <c r="AT41" s="7"/>
      <c r="AU41" s="7"/>
      <c r="AV41" s="7"/>
      <c r="AW41" s="7"/>
    </row>
    <row r="42" spans="1:49" x14ac:dyDescent="0.3">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7"/>
      <c r="AK42" s="7"/>
      <c r="AL42" s="7"/>
      <c r="AM42" s="7"/>
      <c r="AN42" s="7"/>
      <c r="AO42" s="7"/>
      <c r="AP42" s="7"/>
      <c r="AQ42" s="7"/>
      <c r="AR42" s="7"/>
      <c r="AS42" s="7"/>
      <c r="AT42" s="7"/>
      <c r="AU42" s="7"/>
      <c r="AV42" s="7"/>
      <c r="AW42" s="7"/>
    </row>
    <row r="43" spans="1:49" x14ac:dyDescent="0.3">
      <c r="A43" s="1" t="s">
        <v>28</v>
      </c>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7"/>
      <c r="AK43" s="7"/>
      <c r="AL43" s="7"/>
      <c r="AM43" s="7"/>
      <c r="AN43" s="7"/>
      <c r="AO43" s="7"/>
      <c r="AP43" s="7"/>
      <c r="AQ43" s="7"/>
      <c r="AR43" s="7"/>
      <c r="AS43" s="7"/>
      <c r="AT43" s="7"/>
      <c r="AU43" s="7"/>
      <c r="AV43" s="7"/>
      <c r="AW43" s="7"/>
    </row>
    <row r="44" spans="1:49" x14ac:dyDescent="0.3">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7"/>
      <c r="AK44" s="7"/>
      <c r="AL44" s="7"/>
      <c r="AM44" s="7"/>
      <c r="AN44" s="7"/>
      <c r="AO44" s="7"/>
      <c r="AP44" s="7"/>
      <c r="AQ44" s="7"/>
      <c r="AR44" s="7"/>
      <c r="AS44" s="7"/>
      <c r="AT44" s="7"/>
      <c r="AU44" s="7"/>
      <c r="AV44" s="7"/>
      <c r="AW44" s="7"/>
    </row>
    <row r="45" spans="1:49" s="1" customFormat="1" x14ac:dyDescent="0.3">
      <c r="A45" s="1" t="s">
        <v>1</v>
      </c>
      <c r="B45" s="20">
        <f t="shared" ref="B45:AC45" si="72">C45-1</f>
        <v>1975</v>
      </c>
      <c r="C45" s="20">
        <f t="shared" si="72"/>
        <v>1976</v>
      </c>
      <c r="D45" s="20">
        <f t="shared" si="72"/>
        <v>1977</v>
      </c>
      <c r="E45" s="20">
        <f t="shared" si="72"/>
        <v>1978</v>
      </c>
      <c r="F45" s="20">
        <f t="shared" si="72"/>
        <v>1979</v>
      </c>
      <c r="G45" s="20">
        <f t="shared" si="72"/>
        <v>1980</v>
      </c>
      <c r="H45" s="20">
        <f t="shared" si="72"/>
        <v>1981</v>
      </c>
      <c r="I45" s="20">
        <f t="shared" si="72"/>
        <v>1982</v>
      </c>
      <c r="J45" s="20">
        <f t="shared" si="72"/>
        <v>1983</v>
      </c>
      <c r="K45" s="20">
        <f t="shared" si="72"/>
        <v>1984</v>
      </c>
      <c r="L45" s="20">
        <f t="shared" si="72"/>
        <v>1985</v>
      </c>
      <c r="M45" s="20">
        <f t="shared" si="72"/>
        <v>1986</v>
      </c>
      <c r="N45" s="20">
        <f t="shared" si="72"/>
        <v>1987</v>
      </c>
      <c r="O45" s="20">
        <f t="shared" si="72"/>
        <v>1988</v>
      </c>
      <c r="P45" s="20">
        <f t="shared" si="72"/>
        <v>1989</v>
      </c>
      <c r="Q45" s="20">
        <f t="shared" si="72"/>
        <v>1990</v>
      </c>
      <c r="R45" s="20">
        <f t="shared" si="72"/>
        <v>1991</v>
      </c>
      <c r="S45" s="20">
        <f t="shared" si="72"/>
        <v>1992</v>
      </c>
      <c r="T45" s="20">
        <f t="shared" si="72"/>
        <v>1993</v>
      </c>
      <c r="U45" s="20">
        <f t="shared" si="72"/>
        <v>1994</v>
      </c>
      <c r="V45" s="20">
        <f t="shared" si="72"/>
        <v>1995</v>
      </c>
      <c r="W45" s="20">
        <f t="shared" si="72"/>
        <v>1996</v>
      </c>
      <c r="X45" s="20">
        <f t="shared" si="72"/>
        <v>1997</v>
      </c>
      <c r="Y45" s="20">
        <f t="shared" si="72"/>
        <v>1998</v>
      </c>
      <c r="Z45" s="20">
        <f t="shared" si="72"/>
        <v>1999</v>
      </c>
      <c r="AA45" s="20">
        <f t="shared" si="72"/>
        <v>2000</v>
      </c>
      <c r="AB45" s="20">
        <f t="shared" si="72"/>
        <v>2001</v>
      </c>
      <c r="AC45" s="20">
        <f t="shared" si="72"/>
        <v>2002</v>
      </c>
      <c r="AD45" s="20">
        <f>AE45-1</f>
        <v>2003</v>
      </c>
      <c r="AE45" s="20">
        <v>2004</v>
      </c>
      <c r="AF45" s="20">
        <v>2005</v>
      </c>
      <c r="AG45" s="20">
        <v>2006</v>
      </c>
      <c r="AH45" s="20">
        <v>2007</v>
      </c>
      <c r="AI45" s="20">
        <v>2008</v>
      </c>
      <c r="AJ45" s="12">
        <v>2009</v>
      </c>
      <c r="AK45" s="12">
        <v>2010</v>
      </c>
      <c r="AL45" s="12">
        <v>2011</v>
      </c>
      <c r="AM45" s="12">
        <v>2012</v>
      </c>
      <c r="AN45" s="12">
        <v>2013</v>
      </c>
      <c r="AO45" s="12">
        <f>AN45+1</f>
        <v>2014</v>
      </c>
      <c r="AP45" s="12">
        <f>AO45+1</f>
        <v>2015</v>
      </c>
      <c r="AQ45" s="12">
        <f>AP45+1</f>
        <v>2016</v>
      </c>
      <c r="AR45" s="12">
        <f>AQ45+1</f>
        <v>2017</v>
      </c>
      <c r="AS45" s="12">
        <f>AR45+1</f>
        <v>2018</v>
      </c>
      <c r="AT45" s="12">
        <v>2019</v>
      </c>
      <c r="AU45" s="12">
        <v>2020</v>
      </c>
      <c r="AV45" s="12">
        <v>2021</v>
      </c>
      <c r="AW45" s="12">
        <v>2022</v>
      </c>
    </row>
    <row r="46" spans="1:49" x14ac:dyDescent="0.3">
      <c r="A46" s="1" t="s">
        <v>20</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7"/>
      <c r="AK46" s="7"/>
      <c r="AL46" s="7"/>
      <c r="AM46" s="7"/>
      <c r="AN46" s="7"/>
      <c r="AO46" s="7"/>
      <c r="AP46" s="7"/>
      <c r="AQ46" s="7"/>
      <c r="AR46" s="7"/>
      <c r="AS46" s="7"/>
      <c r="AT46" s="7"/>
      <c r="AU46" s="7"/>
      <c r="AV46" s="7"/>
      <c r="AW46" s="7"/>
    </row>
    <row r="47" spans="1:49" x14ac:dyDescent="0.3">
      <c r="A47" t="s">
        <v>77</v>
      </c>
      <c r="B47" s="21">
        <v>25</v>
      </c>
      <c r="C47" s="21">
        <v>20</v>
      </c>
      <c r="D47" s="21">
        <v>20</v>
      </c>
      <c r="E47" s="21">
        <v>20</v>
      </c>
      <c r="F47" s="21">
        <v>30</v>
      </c>
      <c r="G47" s="21">
        <v>30</v>
      </c>
      <c r="H47" s="21">
        <v>20</v>
      </c>
      <c r="I47" s="21">
        <v>20</v>
      </c>
      <c r="J47" s="21">
        <v>25</v>
      </c>
      <c r="K47" s="21">
        <v>35</v>
      </c>
      <c r="L47" s="21">
        <v>65</v>
      </c>
      <c r="M47" s="21">
        <v>120</v>
      </c>
      <c r="N47" s="21">
        <v>225</v>
      </c>
      <c r="O47" s="21">
        <v>245</v>
      </c>
      <c r="P47" s="21">
        <v>310</v>
      </c>
      <c r="Q47" s="21">
        <v>375</v>
      </c>
      <c r="R47" s="21">
        <v>480</v>
      </c>
      <c r="S47" s="21">
        <v>575</v>
      </c>
      <c r="T47" s="21">
        <v>610</v>
      </c>
      <c r="U47" s="21">
        <v>605</v>
      </c>
      <c r="V47" s="21">
        <v>560</v>
      </c>
      <c r="W47" s="21">
        <v>515</v>
      </c>
      <c r="X47" s="21">
        <v>510</v>
      </c>
      <c r="Y47" s="21">
        <v>545</v>
      </c>
      <c r="Z47" s="21">
        <v>560</v>
      </c>
      <c r="AA47" s="21">
        <v>680</v>
      </c>
      <c r="AB47" s="21">
        <v>1060</v>
      </c>
      <c r="AC47" s="21">
        <v>1210</v>
      </c>
      <c r="AD47" s="21">
        <v>1455</v>
      </c>
      <c r="AE47" s="21">
        <v>1680</v>
      </c>
      <c r="AF47" s="21">
        <v>1960</v>
      </c>
      <c r="AG47" s="21">
        <v>2060</v>
      </c>
      <c r="AH47" s="21">
        <v>2055</v>
      </c>
      <c r="AI47" s="21">
        <v>1970</v>
      </c>
      <c r="AJ47" s="7">
        <v>970</v>
      </c>
      <c r="AK47" s="7">
        <v>1495</v>
      </c>
      <c r="AL47" s="7">
        <v>1505</v>
      </c>
      <c r="AM47" s="7">
        <v>1323</v>
      </c>
      <c r="AN47" s="7">
        <v>1239</v>
      </c>
      <c r="AO47" s="7">
        <v>1431</v>
      </c>
      <c r="AP47" s="7">
        <v>1630</v>
      </c>
      <c r="AQ47" s="7">
        <v>1755</v>
      </c>
      <c r="AR47" s="7">
        <v>1675</v>
      </c>
      <c r="AS47" s="7">
        <v>1377</v>
      </c>
      <c r="AT47" s="7">
        <v>1194</v>
      </c>
      <c r="AU47" s="7">
        <v>856</v>
      </c>
      <c r="AV47" s="7">
        <v>715</v>
      </c>
      <c r="AW47" s="7">
        <v>820</v>
      </c>
    </row>
    <row r="48" spans="1:49" x14ac:dyDescent="0.3">
      <c r="A48" t="s">
        <v>11</v>
      </c>
      <c r="B48" s="21">
        <v>165</v>
      </c>
      <c r="C48" s="21">
        <v>180</v>
      </c>
      <c r="D48" s="21">
        <v>280</v>
      </c>
      <c r="E48" s="21">
        <v>190</v>
      </c>
      <c r="F48" s="21">
        <v>205</v>
      </c>
      <c r="G48" s="21">
        <v>135</v>
      </c>
      <c r="H48" s="21">
        <v>190</v>
      </c>
      <c r="I48" s="21">
        <v>110</v>
      </c>
      <c r="J48" s="21">
        <v>90</v>
      </c>
      <c r="K48" s="21">
        <v>105</v>
      </c>
      <c r="L48" s="21">
        <v>95</v>
      </c>
      <c r="M48" s="21">
        <v>75</v>
      </c>
      <c r="N48" s="21">
        <v>80</v>
      </c>
      <c r="O48" s="21">
        <v>50</v>
      </c>
      <c r="P48" s="21">
        <v>50</v>
      </c>
      <c r="Q48" s="21">
        <v>60</v>
      </c>
      <c r="R48" s="21">
        <v>55</v>
      </c>
      <c r="S48" s="21">
        <v>50</v>
      </c>
      <c r="T48" s="21">
        <v>40</v>
      </c>
      <c r="U48" s="21">
        <v>50</v>
      </c>
      <c r="V48" s="21">
        <v>55</v>
      </c>
      <c r="W48" s="21">
        <v>60</v>
      </c>
      <c r="X48" s="21">
        <v>70</v>
      </c>
      <c r="Y48" s="21">
        <v>60</v>
      </c>
      <c r="Z48" s="21">
        <v>80</v>
      </c>
      <c r="AA48" s="21">
        <v>100</v>
      </c>
      <c r="AB48" s="21">
        <v>105</v>
      </c>
      <c r="AC48" s="21">
        <v>115</v>
      </c>
      <c r="AD48" s="21">
        <v>105</v>
      </c>
      <c r="AE48" s="21">
        <v>115</v>
      </c>
      <c r="AF48" s="21">
        <v>100</v>
      </c>
      <c r="AG48" s="21">
        <v>99.96703676492703</v>
      </c>
      <c r="AH48" s="21">
        <v>110</v>
      </c>
      <c r="AI48" s="21">
        <v>105</v>
      </c>
      <c r="AJ48" s="7">
        <v>70</v>
      </c>
      <c r="AK48" s="7">
        <v>110</v>
      </c>
      <c r="AL48" s="7">
        <v>120</v>
      </c>
      <c r="AM48" s="7">
        <v>110</v>
      </c>
      <c r="AN48" s="7">
        <v>98</v>
      </c>
      <c r="AO48" s="7">
        <v>111</v>
      </c>
      <c r="AP48" s="7">
        <v>120</v>
      </c>
      <c r="AQ48" s="7">
        <v>122</v>
      </c>
      <c r="AR48" s="7">
        <v>117</v>
      </c>
      <c r="AS48" s="7">
        <v>122</v>
      </c>
      <c r="AT48" s="7">
        <v>122</v>
      </c>
      <c r="AU48" s="7">
        <v>116</v>
      </c>
      <c r="AV48" s="7">
        <v>126</v>
      </c>
      <c r="AW48" s="7">
        <v>141</v>
      </c>
    </row>
    <row r="49" spans="1:49" x14ac:dyDescent="0.3">
      <c r="A49" t="s">
        <v>67</v>
      </c>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v>110</v>
      </c>
      <c r="AG49" s="21">
        <v>110</v>
      </c>
      <c r="AH49" s="21">
        <v>110</v>
      </c>
      <c r="AI49" s="21">
        <v>115</v>
      </c>
      <c r="AJ49" s="7">
        <v>115</v>
      </c>
      <c r="AK49" s="7">
        <v>90</v>
      </c>
      <c r="AL49" s="7">
        <v>90</v>
      </c>
      <c r="AM49" s="7">
        <v>78</v>
      </c>
      <c r="AN49" s="7">
        <v>74</v>
      </c>
      <c r="AO49" s="7">
        <v>72</v>
      </c>
      <c r="AP49" s="7">
        <v>71</v>
      </c>
      <c r="AQ49" s="7">
        <v>71</v>
      </c>
      <c r="AR49" s="7">
        <v>70</v>
      </c>
      <c r="AS49" s="7">
        <v>63</v>
      </c>
      <c r="AT49" s="7">
        <v>63</v>
      </c>
      <c r="AU49" s="7">
        <v>60</v>
      </c>
      <c r="AV49" s="7">
        <v>65</v>
      </c>
      <c r="AW49" s="7">
        <v>66</v>
      </c>
    </row>
    <row r="50" spans="1:49" x14ac:dyDescent="0.3">
      <c r="A50" t="s">
        <v>68</v>
      </c>
      <c r="B50" s="21">
        <v>100</v>
      </c>
      <c r="C50" s="21">
        <v>125</v>
      </c>
      <c r="D50" s="21">
        <v>170</v>
      </c>
      <c r="E50" s="21">
        <v>85</v>
      </c>
      <c r="F50" s="21">
        <v>90</v>
      </c>
      <c r="G50" s="21">
        <v>50</v>
      </c>
      <c r="H50" s="21">
        <v>100</v>
      </c>
      <c r="I50" s="21">
        <v>60</v>
      </c>
      <c r="J50" s="21">
        <v>45</v>
      </c>
      <c r="K50" s="21">
        <v>45</v>
      </c>
      <c r="L50" s="21">
        <v>55</v>
      </c>
      <c r="M50" s="21">
        <v>40</v>
      </c>
      <c r="N50" s="21">
        <v>40</v>
      </c>
      <c r="O50" s="21">
        <v>40</v>
      </c>
      <c r="P50" s="21">
        <v>40</v>
      </c>
      <c r="Q50" s="21">
        <v>40</v>
      </c>
      <c r="R50" s="21">
        <v>30</v>
      </c>
      <c r="S50" s="21">
        <v>30</v>
      </c>
      <c r="T50" s="21">
        <v>20</v>
      </c>
      <c r="U50" s="21">
        <v>25</v>
      </c>
      <c r="V50" s="21">
        <v>25</v>
      </c>
      <c r="W50" s="21">
        <v>25</v>
      </c>
      <c r="X50" s="21">
        <v>45</v>
      </c>
      <c r="Y50" s="21">
        <v>45</v>
      </c>
      <c r="Z50" s="21">
        <v>70</v>
      </c>
      <c r="AA50" s="21">
        <v>80</v>
      </c>
      <c r="AB50" s="21">
        <v>65</v>
      </c>
      <c r="AC50" s="21">
        <v>40</v>
      </c>
      <c r="AD50" s="21">
        <v>35</v>
      </c>
      <c r="AE50" s="21">
        <v>40</v>
      </c>
      <c r="AF50" s="21">
        <v>40</v>
      </c>
      <c r="AG50" s="21">
        <v>25</v>
      </c>
      <c r="AH50" s="21">
        <v>15</v>
      </c>
      <c r="AI50" s="21">
        <v>20</v>
      </c>
      <c r="AJ50" s="7">
        <v>20</v>
      </c>
      <c r="AK50" s="7">
        <v>15</v>
      </c>
      <c r="AL50" s="7">
        <v>20</v>
      </c>
      <c r="AM50" s="7">
        <v>17</v>
      </c>
      <c r="AN50" s="7">
        <v>15</v>
      </c>
      <c r="AO50" s="7">
        <v>11</v>
      </c>
      <c r="AP50" s="7">
        <v>13</v>
      </c>
      <c r="AQ50" s="7">
        <v>12</v>
      </c>
      <c r="AR50" s="7">
        <v>10</v>
      </c>
      <c r="AS50" s="7">
        <v>12</v>
      </c>
      <c r="AT50" s="7">
        <v>12</v>
      </c>
      <c r="AU50" s="7">
        <v>13</v>
      </c>
      <c r="AV50" s="7">
        <v>14</v>
      </c>
      <c r="AW50" s="7">
        <v>15</v>
      </c>
    </row>
    <row r="51" spans="1:49" x14ac:dyDescent="0.3">
      <c r="A51" t="s">
        <v>13</v>
      </c>
      <c r="B51" s="21">
        <v>-20</v>
      </c>
      <c r="C51" s="21">
        <v>15</v>
      </c>
      <c r="D51" s="21">
        <v>15</v>
      </c>
      <c r="E51" s="21">
        <v>50</v>
      </c>
      <c r="F51" s="21">
        <v>110</v>
      </c>
      <c r="G51" s="21">
        <v>50</v>
      </c>
      <c r="H51" s="21">
        <v>30</v>
      </c>
      <c r="I51" s="21">
        <v>25</v>
      </c>
      <c r="J51" s="21">
        <v>20</v>
      </c>
      <c r="K51" s="21">
        <v>25</v>
      </c>
      <c r="L51" s="21">
        <v>30</v>
      </c>
      <c r="M51" s="21">
        <v>30</v>
      </c>
      <c r="N51" s="21">
        <v>30</v>
      </c>
      <c r="O51" s="21">
        <v>30</v>
      </c>
      <c r="P51" s="21">
        <v>35</v>
      </c>
      <c r="Q51" s="21">
        <v>25</v>
      </c>
      <c r="R51" s="21">
        <v>20</v>
      </c>
      <c r="S51" s="21">
        <v>15</v>
      </c>
      <c r="T51" s="21">
        <v>15</v>
      </c>
      <c r="U51" s="21">
        <v>30</v>
      </c>
      <c r="V51" s="21">
        <v>35</v>
      </c>
      <c r="W51" s="21">
        <v>40</v>
      </c>
      <c r="X51" s="21">
        <v>20</v>
      </c>
      <c r="Y51" s="21">
        <v>25</v>
      </c>
      <c r="Z51" s="21">
        <v>20</v>
      </c>
      <c r="AA51" s="21">
        <v>20</v>
      </c>
      <c r="AB51" s="21">
        <v>10</v>
      </c>
      <c r="AC51" s="21">
        <v>10</v>
      </c>
      <c r="AD51" s="21">
        <v>10</v>
      </c>
      <c r="AE51" s="21">
        <v>5</v>
      </c>
      <c r="AF51" s="21">
        <v>10</v>
      </c>
      <c r="AG51" s="21">
        <v>10</v>
      </c>
      <c r="AH51" s="21">
        <v>15</v>
      </c>
      <c r="AI51" s="21">
        <v>-25</v>
      </c>
      <c r="AJ51" s="7">
        <v>5</v>
      </c>
      <c r="AK51" s="7">
        <v>10</v>
      </c>
      <c r="AL51" s="7">
        <v>30</v>
      </c>
      <c r="AM51" s="7">
        <v>2</v>
      </c>
      <c r="AN51" s="7">
        <v>7</v>
      </c>
      <c r="AO51" s="7">
        <v>11</v>
      </c>
      <c r="AP51" s="7">
        <v>11</v>
      </c>
      <c r="AQ51" s="7">
        <v>11</v>
      </c>
      <c r="AR51" s="7">
        <v>11</v>
      </c>
      <c r="AS51" s="7">
        <v>11</v>
      </c>
      <c r="AT51" s="7">
        <v>13</v>
      </c>
      <c r="AU51" s="7">
        <v>14</v>
      </c>
      <c r="AV51" s="7">
        <v>18</v>
      </c>
      <c r="AW51" s="7">
        <v>15</v>
      </c>
    </row>
    <row r="52" spans="1:49" x14ac:dyDescent="0.3">
      <c r="A52" t="s">
        <v>44</v>
      </c>
      <c r="B52" s="26"/>
      <c r="C52" s="26"/>
      <c r="D52" s="26"/>
      <c r="E52" s="26"/>
      <c r="F52" s="26"/>
      <c r="G52" s="26">
        <v>0</v>
      </c>
      <c r="H52" s="26">
        <v>0</v>
      </c>
      <c r="I52" s="21">
        <v>5</v>
      </c>
      <c r="J52" s="21">
        <v>45</v>
      </c>
      <c r="K52" s="21">
        <v>120</v>
      </c>
      <c r="L52" s="21">
        <v>90</v>
      </c>
      <c r="M52" s="21">
        <v>100</v>
      </c>
      <c r="N52" s="21">
        <v>65</v>
      </c>
      <c r="O52" s="21">
        <v>55</v>
      </c>
      <c r="P52" s="21">
        <v>35</v>
      </c>
      <c r="Q52" s="21">
        <v>40</v>
      </c>
      <c r="R52" s="21">
        <v>40</v>
      </c>
      <c r="S52" s="21">
        <v>35</v>
      </c>
      <c r="T52" s="21">
        <v>25</v>
      </c>
      <c r="U52" s="21">
        <v>45</v>
      </c>
      <c r="V52" s="21">
        <v>10</v>
      </c>
      <c r="W52" s="21">
        <v>5</v>
      </c>
      <c r="X52" s="21">
        <v>5</v>
      </c>
      <c r="Y52" s="21">
        <v>5</v>
      </c>
      <c r="Z52" s="21">
        <v>5</v>
      </c>
      <c r="AA52" s="21">
        <v>0</v>
      </c>
      <c r="AB52" s="21">
        <v>0</v>
      </c>
      <c r="AC52" s="21">
        <v>0</v>
      </c>
      <c r="AD52" s="21">
        <v>0</v>
      </c>
      <c r="AE52" s="21">
        <v>0</v>
      </c>
      <c r="AF52" s="21">
        <v>0</v>
      </c>
      <c r="AG52" s="21">
        <v>0</v>
      </c>
      <c r="AH52" s="21">
        <v>195</v>
      </c>
      <c r="AI52" s="21">
        <v>105</v>
      </c>
      <c r="AJ52" s="7">
        <v>385</v>
      </c>
      <c r="AK52" s="7">
        <v>140</v>
      </c>
      <c r="AL52" s="7">
        <v>155</v>
      </c>
      <c r="AM52" s="7">
        <v>135</v>
      </c>
      <c r="AN52" s="7">
        <v>-40</v>
      </c>
      <c r="AO52" s="7">
        <v>-73</v>
      </c>
      <c r="AP52" s="7">
        <v>-88</v>
      </c>
      <c r="AQ52" s="7">
        <v>109</v>
      </c>
      <c r="AR52" s="7">
        <v>36</v>
      </c>
      <c r="AS52" s="7">
        <v>-102</v>
      </c>
      <c r="AT52" s="7">
        <v>566</v>
      </c>
      <c r="AU52" s="7">
        <v>308</v>
      </c>
      <c r="AV52" s="7">
        <v>126</v>
      </c>
      <c r="AW52" s="7">
        <v>-141</v>
      </c>
    </row>
    <row r="53" spans="1:49" x14ac:dyDescent="0.3">
      <c r="A53" t="s">
        <v>43</v>
      </c>
      <c r="B53" s="21">
        <v>130</v>
      </c>
      <c r="C53" s="21">
        <v>90</v>
      </c>
      <c r="D53" s="21">
        <v>195</v>
      </c>
      <c r="E53" s="21">
        <v>140</v>
      </c>
      <c r="F53" s="21">
        <v>160</v>
      </c>
      <c r="G53" s="21">
        <v>105</v>
      </c>
      <c r="H53" s="21">
        <v>115</v>
      </c>
      <c r="I53" s="21">
        <v>40</v>
      </c>
      <c r="J53" s="21">
        <v>45</v>
      </c>
      <c r="K53" s="21">
        <v>45</v>
      </c>
      <c r="L53" s="21">
        <v>50</v>
      </c>
      <c r="M53" s="21">
        <v>55</v>
      </c>
      <c r="N53" s="21">
        <v>45</v>
      </c>
      <c r="O53" s="21">
        <v>70</v>
      </c>
      <c r="P53" s="21">
        <v>75</v>
      </c>
      <c r="Q53" s="21">
        <v>80</v>
      </c>
      <c r="R53" s="21">
        <v>85</v>
      </c>
      <c r="S53" s="21">
        <v>85</v>
      </c>
      <c r="T53" s="21">
        <v>105</v>
      </c>
      <c r="U53" s="21">
        <v>100</v>
      </c>
      <c r="V53" s="21">
        <v>120</v>
      </c>
      <c r="W53" s="21">
        <v>125</v>
      </c>
      <c r="X53" s="21">
        <v>150</v>
      </c>
      <c r="Y53" s="21">
        <v>160</v>
      </c>
      <c r="Z53" s="21">
        <v>185</v>
      </c>
      <c r="AA53" s="21">
        <v>190</v>
      </c>
      <c r="AB53" s="21">
        <v>170</v>
      </c>
      <c r="AC53" s="21">
        <v>160</v>
      </c>
      <c r="AD53" s="21">
        <v>190</v>
      </c>
      <c r="AE53" s="21">
        <v>195</v>
      </c>
      <c r="AF53" s="21">
        <v>195</v>
      </c>
      <c r="AG53" s="21">
        <v>200</v>
      </c>
      <c r="AH53" s="21">
        <v>200</v>
      </c>
      <c r="AI53" s="21">
        <v>205</v>
      </c>
      <c r="AJ53" s="7">
        <v>185</v>
      </c>
      <c r="AK53" s="7">
        <v>175</v>
      </c>
      <c r="AL53" s="7">
        <v>175</v>
      </c>
      <c r="AM53" s="7">
        <v>179</v>
      </c>
      <c r="AN53" s="7">
        <v>217</v>
      </c>
      <c r="AO53" s="7">
        <v>204</v>
      </c>
      <c r="AP53" s="7">
        <v>203</v>
      </c>
      <c r="AQ53" s="7">
        <v>177</v>
      </c>
      <c r="AR53" s="7">
        <v>176</v>
      </c>
      <c r="AS53" s="7">
        <v>191</v>
      </c>
      <c r="AT53" s="7">
        <v>195</v>
      </c>
      <c r="AU53" s="7">
        <v>150</v>
      </c>
      <c r="AV53" s="7">
        <v>173</v>
      </c>
      <c r="AW53" s="7">
        <v>179</v>
      </c>
    </row>
    <row r="54" spans="1:49" x14ac:dyDescent="0.3">
      <c r="A54" t="s">
        <v>26</v>
      </c>
      <c r="B54" s="21">
        <v>20</v>
      </c>
      <c r="C54" s="21">
        <v>0</v>
      </c>
      <c r="D54" s="21">
        <v>20</v>
      </c>
      <c r="E54" s="21">
        <v>50</v>
      </c>
      <c r="F54" s="21">
        <v>-45</v>
      </c>
      <c r="G54" s="21">
        <v>-25</v>
      </c>
      <c r="H54" s="21">
        <v>70</v>
      </c>
      <c r="I54" s="21">
        <v>-10</v>
      </c>
      <c r="J54" s="21">
        <v>-10</v>
      </c>
      <c r="K54" s="21">
        <v>-25</v>
      </c>
      <c r="L54" s="21">
        <v>-20</v>
      </c>
      <c r="M54" s="21">
        <v>-5</v>
      </c>
      <c r="N54" s="21">
        <v>25</v>
      </c>
      <c r="O54" s="21">
        <v>5</v>
      </c>
      <c r="P54" s="21">
        <v>10</v>
      </c>
      <c r="Q54" s="21">
        <v>40</v>
      </c>
      <c r="R54" s="21">
        <v>30</v>
      </c>
      <c r="S54" s="21">
        <v>20</v>
      </c>
      <c r="T54" s="21">
        <v>25</v>
      </c>
      <c r="U54" s="21">
        <v>25</v>
      </c>
      <c r="V54" s="21">
        <v>15</v>
      </c>
      <c r="W54" s="21">
        <v>15</v>
      </c>
      <c r="X54" s="21">
        <v>15</v>
      </c>
      <c r="Y54" s="21">
        <v>15</v>
      </c>
      <c r="Z54" s="21">
        <v>15</v>
      </c>
      <c r="AA54" s="21">
        <v>15</v>
      </c>
      <c r="AB54" s="21">
        <v>15</v>
      </c>
      <c r="AC54" s="21">
        <v>15</v>
      </c>
      <c r="AD54" s="21">
        <v>15</v>
      </c>
      <c r="AE54" s="21">
        <v>15</v>
      </c>
      <c r="AF54" s="21">
        <v>15</v>
      </c>
      <c r="AG54" s="21">
        <v>20</v>
      </c>
      <c r="AH54" s="21">
        <v>25</v>
      </c>
      <c r="AI54" s="21">
        <v>30</v>
      </c>
      <c r="AJ54" s="7">
        <v>25</v>
      </c>
      <c r="AK54" s="7">
        <v>20</v>
      </c>
      <c r="AL54" s="7">
        <v>35</v>
      </c>
      <c r="AM54" s="7">
        <v>-3</v>
      </c>
      <c r="AN54" s="7">
        <v>-12</v>
      </c>
      <c r="AO54" s="7">
        <v>22</v>
      </c>
      <c r="AP54" s="7">
        <v>-4</v>
      </c>
      <c r="AQ54" s="7">
        <v>3</v>
      </c>
      <c r="AR54" s="7">
        <v>7</v>
      </c>
      <c r="AS54" s="7">
        <v>29</v>
      </c>
      <c r="AT54" s="7">
        <v>16</v>
      </c>
      <c r="AU54" s="7">
        <v>9</v>
      </c>
      <c r="AV54" s="7">
        <v>2</v>
      </c>
      <c r="AW54" s="7">
        <v>-2</v>
      </c>
    </row>
    <row r="55" spans="1:49" x14ac:dyDescent="0.3">
      <c r="A55" t="s">
        <v>72</v>
      </c>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7"/>
      <c r="AK55" s="7"/>
      <c r="AL55" s="7"/>
      <c r="AM55" s="7"/>
      <c r="AN55" s="7">
        <v>50</v>
      </c>
      <c r="AO55" s="7">
        <v>54</v>
      </c>
      <c r="AP55" s="7">
        <v>52</v>
      </c>
      <c r="AQ55" s="7">
        <v>49</v>
      </c>
      <c r="AR55" s="7">
        <v>41</v>
      </c>
      <c r="AS55" s="7">
        <v>41</v>
      </c>
      <c r="AT55" s="7">
        <v>41</v>
      </c>
      <c r="AU55" s="7">
        <v>44</v>
      </c>
      <c r="AV55" s="7">
        <v>50</v>
      </c>
      <c r="AW55" s="7">
        <v>55</v>
      </c>
    </row>
    <row r="56" spans="1:49" x14ac:dyDescent="0.3">
      <c r="A56" t="s">
        <v>14</v>
      </c>
      <c r="B56" s="21">
        <v>80</v>
      </c>
      <c r="C56" s="21">
        <v>80</v>
      </c>
      <c r="D56" s="21">
        <v>60</v>
      </c>
      <c r="E56" s="21">
        <v>35</v>
      </c>
      <c r="F56" s="21">
        <v>40</v>
      </c>
      <c r="G56" s="21">
        <v>65</v>
      </c>
      <c r="H56" s="21">
        <v>55</v>
      </c>
      <c r="I56" s="21">
        <v>80</v>
      </c>
      <c r="J56" s="21">
        <v>70</v>
      </c>
      <c r="K56" s="21">
        <v>50</v>
      </c>
      <c r="L56" s="21">
        <v>35</v>
      </c>
      <c r="M56" s="21">
        <v>55</v>
      </c>
      <c r="N56" s="21">
        <v>50</v>
      </c>
      <c r="O56" s="21">
        <v>50</v>
      </c>
      <c r="P56" s="21">
        <v>45</v>
      </c>
      <c r="Q56" s="21">
        <v>45</v>
      </c>
      <c r="R56" s="21">
        <v>50</v>
      </c>
      <c r="S56" s="21">
        <v>55</v>
      </c>
      <c r="T56" s="21">
        <v>60</v>
      </c>
      <c r="U56" s="21">
        <v>65</v>
      </c>
      <c r="V56" s="21">
        <v>75</v>
      </c>
      <c r="W56" s="21">
        <v>75</v>
      </c>
      <c r="X56" s="21">
        <v>85</v>
      </c>
      <c r="Y56" s="21">
        <v>85</v>
      </c>
      <c r="Z56" s="21">
        <v>90</v>
      </c>
      <c r="AA56" s="21">
        <v>105</v>
      </c>
      <c r="AB56" s="21">
        <v>155</v>
      </c>
      <c r="AC56" s="21">
        <v>190</v>
      </c>
      <c r="AD56" s="21">
        <v>185</v>
      </c>
      <c r="AE56" s="21">
        <v>190</v>
      </c>
      <c r="AF56" s="21">
        <v>65</v>
      </c>
      <c r="AG56" s="21">
        <v>65</v>
      </c>
      <c r="AH56" s="21">
        <v>75</v>
      </c>
      <c r="AI56" s="21">
        <v>85</v>
      </c>
      <c r="AJ56" s="7">
        <v>55</v>
      </c>
      <c r="AK56" s="7">
        <v>100</v>
      </c>
      <c r="AL56" s="7">
        <v>95</v>
      </c>
      <c r="AM56" s="7">
        <v>115</v>
      </c>
      <c r="AN56" s="7">
        <v>97</v>
      </c>
      <c r="AO56" s="7">
        <v>119</v>
      </c>
      <c r="AP56" s="7">
        <v>127</v>
      </c>
      <c r="AQ56" s="7">
        <v>146</v>
      </c>
      <c r="AR56" s="7">
        <v>164</v>
      </c>
      <c r="AS56" s="7">
        <v>171</v>
      </c>
      <c r="AT56" s="7">
        <v>171</v>
      </c>
      <c r="AU56" s="7">
        <v>128</v>
      </c>
      <c r="AV56" s="7">
        <v>134</v>
      </c>
      <c r="AW56" s="7">
        <v>150</v>
      </c>
    </row>
    <row r="57" spans="1:49" s="3" customFormat="1" x14ac:dyDescent="0.3">
      <c r="A57" s="3" t="s">
        <v>29</v>
      </c>
      <c r="B57" s="22">
        <f t="shared" ref="B57:AW57" si="73">SUM(B47:B56)</f>
        <v>500</v>
      </c>
      <c r="C57" s="22">
        <f t="shared" si="73"/>
        <v>510</v>
      </c>
      <c r="D57" s="22">
        <f t="shared" si="73"/>
        <v>760</v>
      </c>
      <c r="E57" s="22">
        <f t="shared" si="73"/>
        <v>570</v>
      </c>
      <c r="F57" s="22">
        <f t="shared" si="73"/>
        <v>590</v>
      </c>
      <c r="G57" s="22">
        <f t="shared" si="73"/>
        <v>410</v>
      </c>
      <c r="H57" s="22">
        <f t="shared" si="73"/>
        <v>580</v>
      </c>
      <c r="I57" s="22">
        <f t="shared" si="73"/>
        <v>330</v>
      </c>
      <c r="J57" s="22">
        <f t="shared" si="73"/>
        <v>330</v>
      </c>
      <c r="K57" s="22">
        <f t="shared" si="73"/>
        <v>400</v>
      </c>
      <c r="L57" s="22">
        <f t="shared" si="73"/>
        <v>400</v>
      </c>
      <c r="M57" s="22">
        <f t="shared" si="73"/>
        <v>470</v>
      </c>
      <c r="N57" s="22">
        <f t="shared" si="73"/>
        <v>560</v>
      </c>
      <c r="O57" s="22">
        <f t="shared" si="73"/>
        <v>545</v>
      </c>
      <c r="P57" s="22">
        <f t="shared" si="73"/>
        <v>600</v>
      </c>
      <c r="Q57" s="22">
        <f t="shared" si="73"/>
        <v>705</v>
      </c>
      <c r="R57" s="22">
        <f t="shared" si="73"/>
        <v>790</v>
      </c>
      <c r="S57" s="22">
        <f t="shared" si="73"/>
        <v>865</v>
      </c>
      <c r="T57" s="22">
        <f t="shared" si="73"/>
        <v>900</v>
      </c>
      <c r="U57" s="22">
        <f t="shared" si="73"/>
        <v>945</v>
      </c>
      <c r="V57" s="22">
        <f t="shared" si="73"/>
        <v>895</v>
      </c>
      <c r="W57" s="22">
        <f t="shared" si="73"/>
        <v>860</v>
      </c>
      <c r="X57" s="22">
        <f t="shared" si="73"/>
        <v>900</v>
      </c>
      <c r="Y57" s="22">
        <f t="shared" si="73"/>
        <v>940</v>
      </c>
      <c r="Z57" s="22">
        <f t="shared" si="73"/>
        <v>1025</v>
      </c>
      <c r="AA57" s="22">
        <f t="shared" si="73"/>
        <v>1190</v>
      </c>
      <c r="AB57" s="22">
        <f t="shared" si="73"/>
        <v>1580</v>
      </c>
      <c r="AC57" s="22">
        <f t="shared" si="73"/>
        <v>1740</v>
      </c>
      <c r="AD57" s="22">
        <f t="shared" si="73"/>
        <v>1995</v>
      </c>
      <c r="AE57" s="22">
        <f t="shared" si="73"/>
        <v>2240</v>
      </c>
      <c r="AF57" s="22">
        <f t="shared" si="73"/>
        <v>2495</v>
      </c>
      <c r="AG57" s="22">
        <f t="shared" si="73"/>
        <v>2589.9670367649269</v>
      </c>
      <c r="AH57" s="22">
        <f t="shared" si="73"/>
        <v>2800</v>
      </c>
      <c r="AI57" s="22">
        <f t="shared" si="73"/>
        <v>2610</v>
      </c>
      <c r="AJ57" s="8">
        <f t="shared" si="73"/>
        <v>1830</v>
      </c>
      <c r="AK57" s="8">
        <f t="shared" si="73"/>
        <v>2155</v>
      </c>
      <c r="AL57" s="8">
        <f t="shared" si="73"/>
        <v>2225</v>
      </c>
      <c r="AM57" s="8">
        <f t="shared" si="73"/>
        <v>1956</v>
      </c>
      <c r="AN57" s="8">
        <f t="shared" si="73"/>
        <v>1745</v>
      </c>
      <c r="AO57" s="8">
        <f t="shared" si="73"/>
        <v>1962</v>
      </c>
      <c r="AP57" s="8">
        <f t="shared" si="73"/>
        <v>2135</v>
      </c>
      <c r="AQ57" s="8">
        <f t="shared" si="73"/>
        <v>2455</v>
      </c>
      <c r="AR57" s="8">
        <f t="shared" si="73"/>
        <v>2307</v>
      </c>
      <c r="AS57" s="8">
        <f t="shared" si="73"/>
        <v>1915</v>
      </c>
      <c r="AT57" s="8">
        <f t="shared" si="73"/>
        <v>2393</v>
      </c>
      <c r="AU57" s="8">
        <f t="shared" si="73"/>
        <v>1698</v>
      </c>
      <c r="AV57" s="8">
        <f t="shared" si="73"/>
        <v>1423</v>
      </c>
      <c r="AW57" s="8">
        <f t="shared" si="73"/>
        <v>1298</v>
      </c>
    </row>
    <row r="58" spans="1:49" x14ac:dyDescent="0.3">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7"/>
      <c r="AK58" s="7"/>
      <c r="AL58" s="7"/>
      <c r="AM58" s="7"/>
      <c r="AN58" s="7"/>
      <c r="AO58" s="7"/>
      <c r="AP58" s="7"/>
      <c r="AQ58" s="7"/>
      <c r="AR58" s="7"/>
      <c r="AS58" s="7"/>
      <c r="AT58" s="7"/>
      <c r="AU58" s="7"/>
      <c r="AV58" s="7"/>
      <c r="AW58" s="7"/>
    </row>
    <row r="59" spans="1:49" x14ac:dyDescent="0.3">
      <c r="A59" s="1" t="s">
        <v>21</v>
      </c>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7"/>
      <c r="AK59" s="7"/>
      <c r="AL59" s="7"/>
      <c r="AM59" s="7"/>
      <c r="AN59" s="7"/>
      <c r="AO59" s="7"/>
      <c r="AP59" s="7"/>
      <c r="AQ59" s="7"/>
      <c r="AR59" s="7"/>
      <c r="AS59" s="7"/>
      <c r="AT59" s="7"/>
      <c r="AU59" s="7"/>
      <c r="AV59" s="7"/>
      <c r="AW59" s="7"/>
    </row>
    <row r="60" spans="1:49" x14ac:dyDescent="0.3">
      <c r="A60" t="s">
        <v>77</v>
      </c>
      <c r="B60" s="21">
        <v>60</v>
      </c>
      <c r="C60" s="21">
        <v>60</v>
      </c>
      <c r="D60" s="21">
        <v>80</v>
      </c>
      <c r="E60" s="21">
        <v>180</v>
      </c>
      <c r="F60" s="21">
        <v>200</v>
      </c>
      <c r="G60" s="21">
        <v>210</v>
      </c>
      <c r="H60" s="21">
        <v>190</v>
      </c>
      <c r="I60" s="21">
        <v>170</v>
      </c>
      <c r="J60" s="21">
        <v>170</v>
      </c>
      <c r="K60" s="21">
        <v>170</v>
      </c>
      <c r="L60" s="21">
        <v>210</v>
      </c>
      <c r="M60" s="21">
        <v>255</v>
      </c>
      <c r="N60" s="21">
        <v>310</v>
      </c>
      <c r="O60" s="21">
        <v>330</v>
      </c>
      <c r="P60" s="21">
        <v>360</v>
      </c>
      <c r="Q60" s="21">
        <v>400</v>
      </c>
      <c r="R60" s="21">
        <v>380</v>
      </c>
      <c r="S60" s="21">
        <v>350</v>
      </c>
      <c r="T60" s="21">
        <v>320</v>
      </c>
      <c r="U60" s="21">
        <v>290</v>
      </c>
      <c r="V60" s="21">
        <v>270</v>
      </c>
      <c r="W60" s="21">
        <v>245</v>
      </c>
      <c r="X60" s="21">
        <v>255</v>
      </c>
      <c r="Y60" s="21">
        <v>240</v>
      </c>
      <c r="Z60" s="21">
        <v>250</v>
      </c>
      <c r="AA60" s="21">
        <v>290</v>
      </c>
      <c r="AB60" s="21">
        <v>340</v>
      </c>
      <c r="AC60" s="21">
        <v>430</v>
      </c>
      <c r="AD60" s="21">
        <v>500</v>
      </c>
      <c r="AE60" s="21">
        <v>615</v>
      </c>
      <c r="AF60" s="21">
        <v>600</v>
      </c>
      <c r="AG60" s="21">
        <v>605</v>
      </c>
      <c r="AH60" s="21">
        <v>610</v>
      </c>
      <c r="AI60" s="21">
        <v>610</v>
      </c>
      <c r="AJ60" s="7">
        <v>395</v>
      </c>
      <c r="AK60" s="7">
        <v>550</v>
      </c>
      <c r="AL60" s="7">
        <v>500</v>
      </c>
      <c r="AM60" s="7">
        <v>591</v>
      </c>
      <c r="AN60" s="42">
        <v>486</v>
      </c>
      <c r="AO60" s="42">
        <v>424</v>
      </c>
      <c r="AP60" s="42">
        <v>351</v>
      </c>
      <c r="AQ60" s="42">
        <v>317</v>
      </c>
      <c r="AR60" s="42">
        <v>314</v>
      </c>
      <c r="AS60" s="42">
        <v>291</v>
      </c>
      <c r="AT60" s="42">
        <v>264</v>
      </c>
      <c r="AU60" s="42">
        <v>208</v>
      </c>
      <c r="AV60" s="42">
        <v>232</v>
      </c>
      <c r="AW60" s="42">
        <v>261</v>
      </c>
    </row>
    <row r="61" spans="1:49" x14ac:dyDescent="0.3">
      <c r="A61" t="s">
        <v>11</v>
      </c>
      <c r="B61" s="21">
        <v>30</v>
      </c>
      <c r="C61" s="21">
        <v>20</v>
      </c>
      <c r="D61" s="21">
        <v>10</v>
      </c>
      <c r="E61" s="21">
        <v>10</v>
      </c>
      <c r="F61" s="21">
        <v>10</v>
      </c>
      <c r="G61" s="21">
        <v>10</v>
      </c>
      <c r="H61" s="21">
        <v>10</v>
      </c>
      <c r="I61" s="21">
        <v>10</v>
      </c>
      <c r="J61" s="21">
        <v>10</v>
      </c>
      <c r="K61" s="21">
        <v>15</v>
      </c>
      <c r="L61" s="21">
        <v>15</v>
      </c>
      <c r="M61" s="21">
        <v>15</v>
      </c>
      <c r="N61" s="21">
        <v>15</v>
      </c>
      <c r="O61" s="21">
        <v>15</v>
      </c>
      <c r="P61" s="21">
        <v>15</v>
      </c>
      <c r="Q61" s="21">
        <v>25</v>
      </c>
      <c r="R61" s="21">
        <v>20</v>
      </c>
      <c r="S61" s="21">
        <v>20</v>
      </c>
      <c r="T61" s="21">
        <v>15</v>
      </c>
      <c r="U61" s="21">
        <v>15</v>
      </c>
      <c r="V61" s="21">
        <v>20</v>
      </c>
      <c r="W61" s="21">
        <v>20</v>
      </c>
      <c r="X61" s="21">
        <v>20</v>
      </c>
      <c r="Y61" s="21">
        <v>20</v>
      </c>
      <c r="Z61" s="21">
        <v>20</v>
      </c>
      <c r="AA61" s="21">
        <v>20</v>
      </c>
      <c r="AB61" s="21">
        <v>25</v>
      </c>
      <c r="AC61" s="21">
        <v>30</v>
      </c>
      <c r="AD61" s="21">
        <v>40</v>
      </c>
      <c r="AE61" s="21">
        <v>40</v>
      </c>
      <c r="AF61" s="21">
        <v>50</v>
      </c>
      <c r="AG61" s="21">
        <v>50.018712000000008</v>
      </c>
      <c r="AH61" s="21">
        <v>55</v>
      </c>
      <c r="AI61" s="21">
        <v>55</v>
      </c>
      <c r="AJ61" s="7">
        <v>45</v>
      </c>
      <c r="AK61" s="7">
        <v>50</v>
      </c>
      <c r="AL61" s="7">
        <v>35</v>
      </c>
      <c r="AM61" s="7">
        <v>35</v>
      </c>
      <c r="AN61" s="42">
        <v>42</v>
      </c>
      <c r="AO61" s="42">
        <v>41</v>
      </c>
      <c r="AP61" s="42">
        <v>43</v>
      </c>
      <c r="AQ61" s="42">
        <v>42</v>
      </c>
      <c r="AR61" s="42">
        <v>37</v>
      </c>
      <c r="AS61" s="42">
        <v>40</v>
      </c>
      <c r="AT61" s="42">
        <v>42</v>
      </c>
      <c r="AU61" s="42">
        <v>40</v>
      </c>
      <c r="AV61" s="42">
        <v>41</v>
      </c>
      <c r="AW61" s="42">
        <v>39</v>
      </c>
    </row>
    <row r="62" spans="1:49" x14ac:dyDescent="0.3">
      <c r="A62" t="s">
        <v>67</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v>20</v>
      </c>
      <c r="AG62" s="21">
        <v>20</v>
      </c>
      <c r="AH62" s="21">
        <v>15</v>
      </c>
      <c r="AI62" s="21">
        <v>20</v>
      </c>
      <c r="AJ62" s="7">
        <v>20</v>
      </c>
      <c r="AK62" s="7">
        <v>20</v>
      </c>
      <c r="AL62" s="7">
        <v>20</v>
      </c>
      <c r="AM62" s="7">
        <v>20</v>
      </c>
      <c r="AN62" s="42">
        <v>19</v>
      </c>
      <c r="AO62" s="42">
        <v>16</v>
      </c>
      <c r="AP62" s="42">
        <v>16</v>
      </c>
      <c r="AQ62" s="42">
        <v>15</v>
      </c>
      <c r="AR62" s="42">
        <v>15</v>
      </c>
      <c r="AS62" s="42">
        <v>14</v>
      </c>
      <c r="AT62" s="42">
        <v>14</v>
      </c>
      <c r="AU62" s="42">
        <v>14</v>
      </c>
      <c r="AV62" s="42">
        <v>15</v>
      </c>
      <c r="AW62" s="42">
        <v>15</v>
      </c>
    </row>
    <row r="63" spans="1:49" x14ac:dyDescent="0.3">
      <c r="A63" t="s">
        <v>68</v>
      </c>
      <c r="B63" s="21">
        <v>50</v>
      </c>
      <c r="C63" s="21">
        <v>30</v>
      </c>
      <c r="D63" s="21">
        <v>15</v>
      </c>
      <c r="E63" s="21">
        <v>15</v>
      </c>
      <c r="F63" s="21">
        <v>15</v>
      </c>
      <c r="G63" s="21">
        <v>15</v>
      </c>
      <c r="H63" s="21">
        <v>15</v>
      </c>
      <c r="I63" s="21">
        <v>20</v>
      </c>
      <c r="J63" s="21">
        <v>20</v>
      </c>
      <c r="K63" s="21">
        <v>30</v>
      </c>
      <c r="L63" s="21">
        <v>40</v>
      </c>
      <c r="M63" s="21">
        <v>45</v>
      </c>
      <c r="N63" s="21">
        <v>45</v>
      </c>
      <c r="O63" s="21">
        <v>45</v>
      </c>
      <c r="P63" s="21">
        <v>50</v>
      </c>
      <c r="Q63" s="21">
        <v>50</v>
      </c>
      <c r="R63" s="21">
        <v>50</v>
      </c>
      <c r="S63" s="21">
        <v>50</v>
      </c>
      <c r="T63" s="21">
        <v>45</v>
      </c>
      <c r="U63" s="21">
        <v>45</v>
      </c>
      <c r="V63" s="21">
        <v>45</v>
      </c>
      <c r="W63" s="21">
        <v>45</v>
      </c>
      <c r="X63" s="21">
        <v>65</v>
      </c>
      <c r="Y63" s="21">
        <v>55</v>
      </c>
      <c r="Z63" s="21">
        <v>75</v>
      </c>
      <c r="AA63" s="21">
        <v>90</v>
      </c>
      <c r="AB63" s="21">
        <v>80</v>
      </c>
      <c r="AC63" s="21">
        <v>55</v>
      </c>
      <c r="AD63" s="21">
        <v>40</v>
      </c>
      <c r="AE63" s="21">
        <v>50</v>
      </c>
      <c r="AF63" s="21">
        <v>65</v>
      </c>
      <c r="AG63" s="21">
        <v>55</v>
      </c>
      <c r="AH63" s="21">
        <v>35</v>
      </c>
      <c r="AI63" s="21">
        <v>35</v>
      </c>
      <c r="AJ63" s="7">
        <v>30</v>
      </c>
      <c r="AK63" s="7">
        <v>30</v>
      </c>
      <c r="AL63" s="7">
        <v>25</v>
      </c>
      <c r="AM63" s="7">
        <v>21</v>
      </c>
      <c r="AN63" s="42">
        <v>27</v>
      </c>
      <c r="AO63" s="42">
        <v>31</v>
      </c>
      <c r="AP63" s="42">
        <v>32</v>
      </c>
      <c r="AQ63" s="42">
        <v>30</v>
      </c>
      <c r="AR63" s="42">
        <v>25</v>
      </c>
      <c r="AS63" s="42">
        <v>24</v>
      </c>
      <c r="AT63" s="42">
        <v>23</v>
      </c>
      <c r="AU63" s="42">
        <v>22</v>
      </c>
      <c r="AV63" s="42">
        <v>24</v>
      </c>
      <c r="AW63" s="42">
        <v>25</v>
      </c>
    </row>
    <row r="64" spans="1:49" x14ac:dyDescent="0.3">
      <c r="A64" t="s">
        <v>13</v>
      </c>
      <c r="B64" s="21">
        <v>50</v>
      </c>
      <c r="C64" s="21">
        <v>40</v>
      </c>
      <c r="D64" s="21">
        <v>30</v>
      </c>
      <c r="E64" s="21">
        <v>40</v>
      </c>
      <c r="F64" s="21">
        <v>40</v>
      </c>
      <c r="G64" s="21">
        <v>40</v>
      </c>
      <c r="H64" s="21">
        <v>50</v>
      </c>
      <c r="I64" s="21">
        <v>45</v>
      </c>
      <c r="J64" s="21">
        <v>60</v>
      </c>
      <c r="K64" s="21">
        <v>75</v>
      </c>
      <c r="L64" s="21">
        <v>60</v>
      </c>
      <c r="M64" s="21">
        <v>30</v>
      </c>
      <c r="N64" s="21">
        <v>45</v>
      </c>
      <c r="O64" s="21">
        <v>45</v>
      </c>
      <c r="P64" s="21">
        <v>40</v>
      </c>
      <c r="Q64" s="21">
        <v>50</v>
      </c>
      <c r="R64" s="21">
        <v>35</v>
      </c>
      <c r="S64" s="21">
        <v>20</v>
      </c>
      <c r="T64" s="21">
        <v>30</v>
      </c>
      <c r="U64" s="21">
        <v>80</v>
      </c>
      <c r="V64" s="21">
        <v>105</v>
      </c>
      <c r="W64" s="21">
        <v>80</v>
      </c>
      <c r="X64" s="21">
        <v>85</v>
      </c>
      <c r="Y64" s="21">
        <v>80</v>
      </c>
      <c r="Z64" s="21">
        <v>65</v>
      </c>
      <c r="AA64" s="21">
        <v>65</v>
      </c>
      <c r="AB64" s="21">
        <v>85</v>
      </c>
      <c r="AC64" s="21">
        <v>60</v>
      </c>
      <c r="AD64" s="21">
        <v>85</v>
      </c>
      <c r="AE64" s="21">
        <v>90</v>
      </c>
      <c r="AF64" s="21">
        <v>95</v>
      </c>
      <c r="AG64" s="21">
        <v>100</v>
      </c>
      <c r="AH64" s="21">
        <v>85</v>
      </c>
      <c r="AI64" s="21">
        <v>65</v>
      </c>
      <c r="AJ64" s="7">
        <v>40</v>
      </c>
      <c r="AK64" s="7">
        <v>90</v>
      </c>
      <c r="AL64" s="7">
        <v>130</v>
      </c>
      <c r="AM64" s="7">
        <v>-3</v>
      </c>
      <c r="AN64" s="42">
        <v>-20</v>
      </c>
      <c r="AO64" s="42">
        <v>-96</v>
      </c>
      <c r="AP64" s="42">
        <v>4</v>
      </c>
      <c r="AQ64" s="42">
        <v>2</v>
      </c>
      <c r="AR64" s="42">
        <v>25</v>
      </c>
      <c r="AS64" s="42">
        <v>7</v>
      </c>
      <c r="AT64" s="42">
        <v>27</v>
      </c>
      <c r="AU64" s="42">
        <v>17</v>
      </c>
      <c r="AV64" s="42">
        <v>14</v>
      </c>
      <c r="AW64" s="42">
        <v>11</v>
      </c>
    </row>
    <row r="65" spans="1:49" x14ac:dyDescent="0.3">
      <c r="A65" t="s">
        <v>44</v>
      </c>
      <c r="B65" s="21">
        <v>0</v>
      </c>
      <c r="C65" s="21">
        <v>0</v>
      </c>
      <c r="D65" s="21">
        <v>0</v>
      </c>
      <c r="E65" s="21">
        <v>0</v>
      </c>
      <c r="F65" s="21">
        <v>0</v>
      </c>
      <c r="G65" s="21">
        <v>160</v>
      </c>
      <c r="H65" s="21">
        <v>195</v>
      </c>
      <c r="I65" s="21">
        <v>115</v>
      </c>
      <c r="J65" s="21">
        <v>70</v>
      </c>
      <c r="K65" s="21">
        <v>165</v>
      </c>
      <c r="L65" s="21">
        <v>205</v>
      </c>
      <c r="M65" s="21">
        <v>-90</v>
      </c>
      <c r="N65" s="21">
        <v>335</v>
      </c>
      <c r="O65" s="21">
        <v>415</v>
      </c>
      <c r="P65" s="21">
        <v>65</v>
      </c>
      <c r="Q65" s="21">
        <v>140</v>
      </c>
      <c r="R65" s="21">
        <v>305</v>
      </c>
      <c r="S65" s="21">
        <v>150</v>
      </c>
      <c r="T65" s="21">
        <v>235</v>
      </c>
      <c r="U65" s="21">
        <v>280</v>
      </c>
      <c r="V65" s="21">
        <v>305</v>
      </c>
      <c r="W65" s="21">
        <v>155</v>
      </c>
      <c r="X65" s="21">
        <v>85</v>
      </c>
      <c r="Y65" s="21">
        <v>130</v>
      </c>
      <c r="Z65" s="21">
        <v>110</v>
      </c>
      <c r="AA65" s="21">
        <v>-95</v>
      </c>
      <c r="AB65" s="21">
        <v>45</v>
      </c>
      <c r="AC65" s="21">
        <v>40</v>
      </c>
      <c r="AD65" s="21">
        <v>-10</v>
      </c>
      <c r="AE65" s="21">
        <v>15</v>
      </c>
      <c r="AF65" s="21">
        <v>-15</v>
      </c>
      <c r="AG65" s="21">
        <v>-65</v>
      </c>
      <c r="AH65" s="21">
        <v>-60</v>
      </c>
      <c r="AI65" s="21">
        <v>385</v>
      </c>
      <c r="AJ65" s="7">
        <v>160</v>
      </c>
      <c r="AK65" s="7">
        <v>45</v>
      </c>
      <c r="AL65" s="7">
        <v>250</v>
      </c>
      <c r="AM65" s="7">
        <v>98</v>
      </c>
      <c r="AN65" s="42">
        <v>-40</v>
      </c>
      <c r="AO65" s="42">
        <v>19</v>
      </c>
      <c r="AP65" s="42">
        <v>700</v>
      </c>
      <c r="AQ65" s="42">
        <v>543</v>
      </c>
      <c r="AR65" s="42">
        <v>171</v>
      </c>
      <c r="AS65" s="42">
        <v>220</v>
      </c>
      <c r="AT65" s="42">
        <v>32</v>
      </c>
      <c r="AU65" s="42">
        <v>392</v>
      </c>
      <c r="AV65" s="42">
        <v>-21</v>
      </c>
      <c r="AW65" s="42">
        <v>-40</v>
      </c>
    </row>
    <row r="66" spans="1:49" x14ac:dyDescent="0.3">
      <c r="A66" t="s">
        <v>43</v>
      </c>
      <c r="B66" s="21">
        <v>1060</v>
      </c>
      <c r="C66" s="21">
        <v>840</v>
      </c>
      <c r="D66" s="21">
        <v>840</v>
      </c>
      <c r="E66" s="21">
        <v>835</v>
      </c>
      <c r="F66" s="21">
        <v>590</v>
      </c>
      <c r="G66" s="21">
        <v>440</v>
      </c>
      <c r="H66" s="21">
        <v>625</v>
      </c>
      <c r="I66" s="21">
        <v>620</v>
      </c>
      <c r="J66" s="21">
        <v>560</v>
      </c>
      <c r="K66" s="21">
        <v>625</v>
      </c>
      <c r="L66" s="21">
        <v>675</v>
      </c>
      <c r="M66" s="21">
        <v>740</v>
      </c>
      <c r="N66" s="21">
        <v>900</v>
      </c>
      <c r="O66" s="21">
        <v>1060</v>
      </c>
      <c r="P66" s="21">
        <v>1150</v>
      </c>
      <c r="Q66" s="21">
        <v>1190</v>
      </c>
      <c r="R66" s="21">
        <v>1260</v>
      </c>
      <c r="S66" s="21">
        <v>1290</v>
      </c>
      <c r="T66" s="21">
        <v>1350</v>
      </c>
      <c r="U66" s="21">
        <v>1450</v>
      </c>
      <c r="V66" s="21">
        <v>1480</v>
      </c>
      <c r="W66" s="21">
        <v>1480</v>
      </c>
      <c r="X66" s="21">
        <v>1390</v>
      </c>
      <c r="Y66" s="21">
        <v>1290</v>
      </c>
      <c r="Z66" s="21">
        <v>1320</v>
      </c>
      <c r="AA66" s="21">
        <v>1060</v>
      </c>
      <c r="AB66" s="21">
        <v>750</v>
      </c>
      <c r="AC66" s="21">
        <v>780</v>
      </c>
      <c r="AD66" s="21">
        <v>660</v>
      </c>
      <c r="AE66" s="21">
        <v>560</v>
      </c>
      <c r="AF66" s="21">
        <v>670</v>
      </c>
      <c r="AG66" s="21">
        <v>585</v>
      </c>
      <c r="AH66" s="21">
        <v>540</v>
      </c>
      <c r="AI66" s="21">
        <v>530</v>
      </c>
      <c r="AJ66" s="7">
        <v>335</v>
      </c>
      <c r="AK66" s="7">
        <v>325</v>
      </c>
      <c r="AL66" s="7">
        <v>310</v>
      </c>
      <c r="AM66" s="7">
        <v>312</v>
      </c>
      <c r="AN66" s="42">
        <v>310</v>
      </c>
      <c r="AO66" s="42">
        <v>313</v>
      </c>
      <c r="AP66" s="42">
        <v>314</v>
      </c>
      <c r="AQ66" s="42">
        <v>310</v>
      </c>
      <c r="AR66" s="42">
        <v>303</v>
      </c>
      <c r="AS66" s="42">
        <v>293</v>
      </c>
      <c r="AT66" s="42">
        <v>296</v>
      </c>
      <c r="AU66" s="42">
        <v>237</v>
      </c>
      <c r="AV66" s="42">
        <v>250</v>
      </c>
      <c r="AW66" s="42">
        <v>259</v>
      </c>
    </row>
    <row r="67" spans="1:49" x14ac:dyDescent="0.3">
      <c r="A67" t="s">
        <v>26</v>
      </c>
      <c r="B67" s="21">
        <v>40</v>
      </c>
      <c r="C67" s="21">
        <v>35</v>
      </c>
      <c r="D67" s="21">
        <v>20</v>
      </c>
      <c r="E67" s="21">
        <v>15</v>
      </c>
      <c r="F67" s="21">
        <v>10</v>
      </c>
      <c r="G67" s="21">
        <v>15</v>
      </c>
      <c r="H67" s="21">
        <v>15</v>
      </c>
      <c r="I67" s="21">
        <v>15</v>
      </c>
      <c r="J67" s="21">
        <v>15</v>
      </c>
      <c r="K67" s="21">
        <v>20</v>
      </c>
      <c r="L67" s="21">
        <v>15</v>
      </c>
      <c r="M67" s="21">
        <v>0</v>
      </c>
      <c r="N67" s="21">
        <v>0</v>
      </c>
      <c r="O67" s="21">
        <v>0</v>
      </c>
      <c r="P67" s="21">
        <v>0</v>
      </c>
      <c r="Q67" s="21">
        <v>15</v>
      </c>
      <c r="R67" s="21">
        <v>15</v>
      </c>
      <c r="S67" s="21">
        <v>10</v>
      </c>
      <c r="T67" s="21">
        <v>10</v>
      </c>
      <c r="U67" s="21">
        <v>5</v>
      </c>
      <c r="V67" s="21">
        <v>5</v>
      </c>
      <c r="W67" s="21">
        <v>5</v>
      </c>
      <c r="X67" s="21">
        <v>5</v>
      </c>
      <c r="Y67" s="21">
        <v>5</v>
      </c>
      <c r="Z67" s="21">
        <v>5</v>
      </c>
      <c r="AA67" s="21">
        <v>5</v>
      </c>
      <c r="AB67" s="21">
        <v>5</v>
      </c>
      <c r="AC67" s="21">
        <v>5</v>
      </c>
      <c r="AD67" s="21">
        <v>5</v>
      </c>
      <c r="AE67" s="21">
        <v>5</v>
      </c>
      <c r="AF67" s="21">
        <v>5</v>
      </c>
      <c r="AG67" s="21">
        <v>5</v>
      </c>
      <c r="AH67" s="21">
        <v>5</v>
      </c>
      <c r="AI67" s="21">
        <v>10</v>
      </c>
      <c r="AJ67" s="7">
        <v>10</v>
      </c>
      <c r="AK67" s="7">
        <v>5</v>
      </c>
      <c r="AL67" s="7">
        <v>5</v>
      </c>
      <c r="AM67" s="7">
        <v>3</v>
      </c>
      <c r="AN67" s="42">
        <v>-1</v>
      </c>
      <c r="AO67" s="42">
        <v>3</v>
      </c>
      <c r="AP67" s="42">
        <v>3</v>
      </c>
      <c r="AQ67" s="42">
        <v>3</v>
      </c>
      <c r="AR67" s="42">
        <v>2</v>
      </c>
      <c r="AS67" s="42">
        <v>2</v>
      </c>
      <c r="AT67" s="42">
        <v>2</v>
      </c>
      <c r="AU67" s="42">
        <v>2</v>
      </c>
      <c r="AV67" s="42">
        <v>1</v>
      </c>
      <c r="AW67" s="42">
        <v>1</v>
      </c>
    </row>
    <row r="68" spans="1:49" x14ac:dyDescent="0.3">
      <c r="A68" t="s">
        <v>72</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7"/>
      <c r="AK68" s="7"/>
      <c r="AL68" s="7"/>
      <c r="AM68" s="7"/>
      <c r="AN68" s="42">
        <v>25</v>
      </c>
      <c r="AO68" s="42">
        <v>33</v>
      </c>
      <c r="AP68" s="42">
        <v>44</v>
      </c>
      <c r="AQ68" s="42">
        <v>54</v>
      </c>
      <c r="AR68" s="42">
        <v>57</v>
      </c>
      <c r="AS68" s="42">
        <v>59</v>
      </c>
      <c r="AT68" s="42">
        <v>62</v>
      </c>
      <c r="AU68" s="42">
        <v>52</v>
      </c>
      <c r="AV68" s="42">
        <v>61</v>
      </c>
      <c r="AW68" s="42">
        <v>66</v>
      </c>
    </row>
    <row r="69" spans="1:49" x14ac:dyDescent="0.3">
      <c r="A69" t="s">
        <v>14</v>
      </c>
      <c r="B69" s="21">
        <v>90</v>
      </c>
      <c r="C69" s="21">
        <v>125</v>
      </c>
      <c r="D69" s="21">
        <v>105</v>
      </c>
      <c r="E69" s="21">
        <v>75</v>
      </c>
      <c r="F69" s="21">
        <v>55</v>
      </c>
      <c r="G69" s="21">
        <v>50</v>
      </c>
      <c r="H69" s="21">
        <v>50</v>
      </c>
      <c r="I69" s="21">
        <v>55</v>
      </c>
      <c r="J69" s="21">
        <v>45</v>
      </c>
      <c r="K69" s="21">
        <v>40</v>
      </c>
      <c r="L69" s="21">
        <v>30</v>
      </c>
      <c r="M69" s="21">
        <v>20</v>
      </c>
      <c r="N69" s="21">
        <v>15</v>
      </c>
      <c r="O69" s="21">
        <v>15</v>
      </c>
      <c r="P69" s="21">
        <v>15</v>
      </c>
      <c r="Q69" s="21">
        <v>15</v>
      </c>
      <c r="R69" s="21">
        <v>20</v>
      </c>
      <c r="S69" s="21">
        <v>25</v>
      </c>
      <c r="T69" s="21">
        <v>20</v>
      </c>
      <c r="U69" s="21">
        <v>25</v>
      </c>
      <c r="V69" s="21">
        <v>25</v>
      </c>
      <c r="W69" s="21">
        <v>25</v>
      </c>
      <c r="X69" s="21">
        <v>30</v>
      </c>
      <c r="Y69" s="21">
        <v>30</v>
      </c>
      <c r="Z69" s="21">
        <v>35</v>
      </c>
      <c r="AA69" s="21">
        <v>35</v>
      </c>
      <c r="AB69" s="21">
        <v>35</v>
      </c>
      <c r="AC69" s="21">
        <v>55</v>
      </c>
      <c r="AD69" s="21">
        <v>40</v>
      </c>
      <c r="AE69" s="21">
        <v>40</v>
      </c>
      <c r="AF69" s="21">
        <v>25</v>
      </c>
      <c r="AG69" s="21">
        <v>20</v>
      </c>
      <c r="AH69" s="21">
        <v>30</v>
      </c>
      <c r="AI69" s="21">
        <v>25</v>
      </c>
      <c r="AJ69" s="7">
        <v>15</v>
      </c>
      <c r="AK69" s="7">
        <v>40</v>
      </c>
      <c r="AL69" s="7">
        <v>40</v>
      </c>
      <c r="AM69" s="7">
        <v>63</v>
      </c>
      <c r="AN69" s="42">
        <v>62</v>
      </c>
      <c r="AO69" s="42">
        <v>63</v>
      </c>
      <c r="AP69" s="42">
        <v>71</v>
      </c>
      <c r="AQ69" s="42">
        <v>67</v>
      </c>
      <c r="AR69" s="42">
        <v>68</v>
      </c>
      <c r="AS69" s="42">
        <v>55</v>
      </c>
      <c r="AT69" s="42">
        <v>68</v>
      </c>
      <c r="AU69" s="42">
        <v>56</v>
      </c>
      <c r="AV69" s="42">
        <v>59</v>
      </c>
      <c r="AW69" s="42">
        <v>59</v>
      </c>
    </row>
    <row r="70" spans="1:49" s="3" customFormat="1" x14ac:dyDescent="0.3">
      <c r="A70" s="3" t="s">
        <v>29</v>
      </c>
      <c r="B70" s="22">
        <f t="shared" ref="B70:AW70" si="74">SUM(B60:B69)</f>
        <v>1380</v>
      </c>
      <c r="C70" s="22">
        <f t="shared" si="74"/>
        <v>1150</v>
      </c>
      <c r="D70" s="22">
        <f t="shared" si="74"/>
        <v>1100</v>
      </c>
      <c r="E70" s="22">
        <f t="shared" si="74"/>
        <v>1170</v>
      </c>
      <c r="F70" s="22">
        <f t="shared" si="74"/>
        <v>920</v>
      </c>
      <c r="G70" s="22">
        <f t="shared" si="74"/>
        <v>940</v>
      </c>
      <c r="H70" s="22">
        <f t="shared" si="74"/>
        <v>1150</v>
      </c>
      <c r="I70" s="22">
        <f t="shared" si="74"/>
        <v>1050</v>
      </c>
      <c r="J70" s="22">
        <f t="shared" si="74"/>
        <v>950</v>
      </c>
      <c r="K70" s="22">
        <f t="shared" si="74"/>
        <v>1140</v>
      </c>
      <c r="L70" s="22">
        <f t="shared" si="74"/>
        <v>1250</v>
      </c>
      <c r="M70" s="22">
        <f t="shared" si="74"/>
        <v>1015</v>
      </c>
      <c r="N70" s="22">
        <f t="shared" si="74"/>
        <v>1665</v>
      </c>
      <c r="O70" s="22">
        <f t="shared" si="74"/>
        <v>1925</v>
      </c>
      <c r="P70" s="22">
        <f t="shared" si="74"/>
        <v>1695</v>
      </c>
      <c r="Q70" s="22">
        <f t="shared" si="74"/>
        <v>1885</v>
      </c>
      <c r="R70" s="22">
        <f t="shared" si="74"/>
        <v>2085</v>
      </c>
      <c r="S70" s="22">
        <f t="shared" si="74"/>
        <v>1915</v>
      </c>
      <c r="T70" s="22">
        <f t="shared" si="74"/>
        <v>2025</v>
      </c>
      <c r="U70" s="22">
        <f t="shared" si="74"/>
        <v>2190</v>
      </c>
      <c r="V70" s="22">
        <f t="shared" si="74"/>
        <v>2255</v>
      </c>
      <c r="W70" s="22">
        <f t="shared" si="74"/>
        <v>2055</v>
      </c>
      <c r="X70" s="22">
        <f t="shared" si="74"/>
        <v>1935</v>
      </c>
      <c r="Y70" s="22">
        <f t="shared" si="74"/>
        <v>1850</v>
      </c>
      <c r="Z70" s="22">
        <f t="shared" si="74"/>
        <v>1880</v>
      </c>
      <c r="AA70" s="22">
        <f t="shared" si="74"/>
        <v>1470</v>
      </c>
      <c r="AB70" s="22">
        <f t="shared" si="74"/>
        <v>1365</v>
      </c>
      <c r="AC70" s="22">
        <f t="shared" si="74"/>
        <v>1455</v>
      </c>
      <c r="AD70" s="22">
        <f t="shared" si="74"/>
        <v>1360</v>
      </c>
      <c r="AE70" s="22">
        <f t="shared" si="74"/>
        <v>1415</v>
      </c>
      <c r="AF70" s="22">
        <f t="shared" si="74"/>
        <v>1515</v>
      </c>
      <c r="AG70" s="22">
        <f t="shared" si="74"/>
        <v>1375.0187120000001</v>
      </c>
      <c r="AH70" s="22">
        <f t="shared" si="74"/>
        <v>1315</v>
      </c>
      <c r="AI70" s="22">
        <f t="shared" si="74"/>
        <v>1735</v>
      </c>
      <c r="AJ70" s="8">
        <f t="shared" si="74"/>
        <v>1050</v>
      </c>
      <c r="AK70" s="8">
        <f t="shared" si="74"/>
        <v>1155</v>
      </c>
      <c r="AL70" s="8">
        <f t="shared" si="74"/>
        <v>1315</v>
      </c>
      <c r="AM70" s="8">
        <f t="shared" si="74"/>
        <v>1140</v>
      </c>
      <c r="AN70" s="8">
        <f t="shared" si="74"/>
        <v>910</v>
      </c>
      <c r="AO70" s="8">
        <f t="shared" si="74"/>
        <v>847</v>
      </c>
      <c r="AP70" s="8">
        <f t="shared" si="74"/>
        <v>1578</v>
      </c>
      <c r="AQ70" s="8">
        <f t="shared" si="74"/>
        <v>1383</v>
      </c>
      <c r="AR70" s="8">
        <f t="shared" si="74"/>
        <v>1017</v>
      </c>
      <c r="AS70" s="8">
        <f t="shared" si="74"/>
        <v>1005</v>
      </c>
      <c r="AT70" s="8">
        <f t="shared" si="74"/>
        <v>830</v>
      </c>
      <c r="AU70" s="8">
        <f t="shared" si="74"/>
        <v>1040</v>
      </c>
      <c r="AV70" s="8">
        <f t="shared" si="74"/>
        <v>676</v>
      </c>
      <c r="AW70" s="8">
        <f t="shared" si="74"/>
        <v>696</v>
      </c>
    </row>
    <row r="71" spans="1:49" x14ac:dyDescent="0.3">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7"/>
      <c r="AK71" s="7"/>
      <c r="AL71" s="7"/>
      <c r="AM71" s="7"/>
      <c r="AN71" s="7"/>
      <c r="AO71" s="7"/>
      <c r="AP71" s="7"/>
      <c r="AQ71" s="7"/>
      <c r="AR71" s="7"/>
      <c r="AS71" s="7"/>
      <c r="AT71" s="7"/>
      <c r="AU71" s="7"/>
      <c r="AV71" s="7"/>
      <c r="AW71" s="7"/>
    </row>
    <row r="72" spans="1:49" x14ac:dyDescent="0.3">
      <c r="A72" s="1" t="s">
        <v>5</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7"/>
      <c r="AK72" s="7"/>
      <c r="AL72" s="7"/>
      <c r="AM72" s="7"/>
      <c r="AN72" s="7"/>
      <c r="AO72" s="7"/>
      <c r="AP72" s="7"/>
      <c r="AQ72" s="7"/>
      <c r="AR72" s="7"/>
      <c r="AS72" s="7"/>
      <c r="AT72" s="7"/>
      <c r="AU72" s="7"/>
      <c r="AV72" s="7"/>
      <c r="AW72" s="7"/>
    </row>
    <row r="73" spans="1:49" x14ac:dyDescent="0.3">
      <c r="A73" t="s">
        <v>77</v>
      </c>
      <c r="B73" s="21">
        <v>275</v>
      </c>
      <c r="C73" s="21">
        <v>410</v>
      </c>
      <c r="D73" s="21">
        <v>355</v>
      </c>
      <c r="E73" s="21">
        <v>430</v>
      </c>
      <c r="F73" s="21">
        <v>670</v>
      </c>
      <c r="G73" s="21">
        <v>440</v>
      </c>
      <c r="H73" s="21">
        <v>430</v>
      </c>
      <c r="I73" s="21">
        <v>465</v>
      </c>
      <c r="J73" s="21">
        <v>450</v>
      </c>
      <c r="K73" s="21">
        <v>635</v>
      </c>
      <c r="L73" s="21">
        <v>700</v>
      </c>
      <c r="M73" s="21">
        <v>745</v>
      </c>
      <c r="N73" s="21">
        <v>690</v>
      </c>
      <c r="O73" s="21">
        <v>690</v>
      </c>
      <c r="P73" s="21">
        <v>725</v>
      </c>
      <c r="Q73" s="21">
        <v>690</v>
      </c>
      <c r="R73" s="21">
        <v>620</v>
      </c>
      <c r="S73" s="21">
        <v>525</v>
      </c>
      <c r="T73" s="21">
        <v>600</v>
      </c>
      <c r="U73" s="21">
        <v>790</v>
      </c>
      <c r="V73" s="21">
        <v>820</v>
      </c>
      <c r="W73" s="21">
        <v>850</v>
      </c>
      <c r="X73" s="21">
        <v>800</v>
      </c>
      <c r="Y73" s="21">
        <v>775</v>
      </c>
      <c r="Z73" s="21">
        <v>535</v>
      </c>
      <c r="AA73" s="21">
        <v>620</v>
      </c>
      <c r="AB73" s="21">
        <v>795</v>
      </c>
      <c r="AC73" s="21">
        <v>570</v>
      </c>
      <c r="AD73" s="21">
        <v>885</v>
      </c>
      <c r="AE73" s="21">
        <v>800</v>
      </c>
      <c r="AF73" s="21">
        <v>820</v>
      </c>
      <c r="AG73" s="21">
        <v>705</v>
      </c>
      <c r="AH73" s="21">
        <v>850</v>
      </c>
      <c r="AI73" s="21">
        <v>505</v>
      </c>
      <c r="AJ73" s="7">
        <v>370</v>
      </c>
      <c r="AK73" s="7">
        <v>405</v>
      </c>
      <c r="AL73" s="7">
        <v>370</v>
      </c>
      <c r="AM73" s="7">
        <v>395</v>
      </c>
      <c r="AN73" s="7">
        <v>295</v>
      </c>
      <c r="AO73" s="7">
        <v>303</v>
      </c>
      <c r="AP73" s="7">
        <v>330</v>
      </c>
      <c r="AQ73" s="7">
        <v>281</v>
      </c>
      <c r="AR73" s="7">
        <v>250</v>
      </c>
      <c r="AS73" s="7">
        <v>287</v>
      </c>
      <c r="AT73" s="7">
        <v>290</v>
      </c>
      <c r="AU73" s="7">
        <v>216</v>
      </c>
      <c r="AV73" s="7">
        <v>324</v>
      </c>
      <c r="AW73" s="7">
        <v>444</v>
      </c>
    </row>
    <row r="74" spans="1:49" x14ac:dyDescent="0.3">
      <c r="A74" t="s">
        <v>11</v>
      </c>
      <c r="B74" s="21">
        <v>150</v>
      </c>
      <c r="C74" s="21">
        <v>80</v>
      </c>
      <c r="D74" s="21">
        <v>90</v>
      </c>
      <c r="E74" s="21">
        <v>140</v>
      </c>
      <c r="F74" s="21">
        <v>130</v>
      </c>
      <c r="G74" s="21">
        <v>115</v>
      </c>
      <c r="H74" s="21">
        <v>50</v>
      </c>
      <c r="I74" s="21">
        <v>80</v>
      </c>
      <c r="J74" s="21">
        <v>100</v>
      </c>
      <c r="K74" s="21">
        <v>100</v>
      </c>
      <c r="L74" s="21">
        <v>75</v>
      </c>
      <c r="M74" s="21">
        <v>65</v>
      </c>
      <c r="N74" s="21">
        <v>55</v>
      </c>
      <c r="O74" s="21">
        <v>55</v>
      </c>
      <c r="P74" s="21">
        <v>55</v>
      </c>
      <c r="Q74" s="21">
        <v>50</v>
      </c>
      <c r="R74" s="21">
        <v>100</v>
      </c>
      <c r="S74" s="21">
        <v>90</v>
      </c>
      <c r="T74" s="21">
        <v>75</v>
      </c>
      <c r="U74" s="21">
        <v>65</v>
      </c>
      <c r="V74" s="21">
        <v>70</v>
      </c>
      <c r="W74" s="21">
        <v>80</v>
      </c>
      <c r="X74" s="21">
        <v>80</v>
      </c>
      <c r="Y74" s="21">
        <v>80</v>
      </c>
      <c r="Z74" s="21">
        <v>95</v>
      </c>
      <c r="AA74" s="21">
        <v>100</v>
      </c>
      <c r="AB74" s="21">
        <v>100</v>
      </c>
      <c r="AC74" s="21">
        <v>100</v>
      </c>
      <c r="AD74" s="21">
        <v>95</v>
      </c>
      <c r="AE74" s="21">
        <v>90</v>
      </c>
      <c r="AF74" s="21">
        <v>100</v>
      </c>
      <c r="AG74" s="21">
        <v>100.03418232247449</v>
      </c>
      <c r="AH74" s="21">
        <v>95</v>
      </c>
      <c r="AI74" s="21">
        <v>95</v>
      </c>
      <c r="AJ74" s="7">
        <v>65</v>
      </c>
      <c r="AK74" s="7">
        <v>100</v>
      </c>
      <c r="AL74" s="7">
        <v>95</v>
      </c>
      <c r="AM74" s="7">
        <v>106</v>
      </c>
      <c r="AN74" s="7">
        <v>102</v>
      </c>
      <c r="AO74" s="7">
        <v>113</v>
      </c>
      <c r="AP74" s="7">
        <v>114</v>
      </c>
      <c r="AQ74" s="7">
        <v>103</v>
      </c>
      <c r="AR74" s="7">
        <v>112</v>
      </c>
      <c r="AS74" s="7">
        <v>105</v>
      </c>
      <c r="AT74" s="7">
        <v>100</v>
      </c>
      <c r="AU74" s="7">
        <v>95</v>
      </c>
      <c r="AV74" s="7">
        <v>115</v>
      </c>
      <c r="AW74" s="7">
        <v>111</v>
      </c>
    </row>
    <row r="75" spans="1:49" x14ac:dyDescent="0.3">
      <c r="A75" t="s">
        <v>67</v>
      </c>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v>110</v>
      </c>
      <c r="AG75" s="21">
        <v>105</v>
      </c>
      <c r="AH75" s="21">
        <v>80</v>
      </c>
      <c r="AI75" s="21">
        <v>85</v>
      </c>
      <c r="AJ75" s="7">
        <v>90</v>
      </c>
      <c r="AK75" s="7">
        <v>90</v>
      </c>
      <c r="AL75" s="7">
        <v>90</v>
      </c>
      <c r="AM75" s="7">
        <v>89</v>
      </c>
      <c r="AN75" s="7">
        <v>85</v>
      </c>
      <c r="AO75" s="7">
        <v>85</v>
      </c>
      <c r="AP75" s="7">
        <v>85</v>
      </c>
      <c r="AQ75" s="7">
        <v>87</v>
      </c>
      <c r="AR75" s="7">
        <v>88</v>
      </c>
      <c r="AS75" s="7">
        <v>94</v>
      </c>
      <c r="AT75" s="7">
        <v>98</v>
      </c>
      <c r="AU75" s="7">
        <v>79</v>
      </c>
      <c r="AV75" s="7">
        <v>86</v>
      </c>
      <c r="AW75" s="7">
        <v>88</v>
      </c>
    </row>
    <row r="76" spans="1:49" x14ac:dyDescent="0.3">
      <c r="A76" t="s">
        <v>68</v>
      </c>
      <c r="B76" s="21">
        <v>75</v>
      </c>
      <c r="C76" s="21">
        <v>85</v>
      </c>
      <c r="D76" s="21">
        <v>95</v>
      </c>
      <c r="E76" s="21">
        <v>100</v>
      </c>
      <c r="F76" s="21">
        <v>135</v>
      </c>
      <c r="G76" s="21">
        <v>145</v>
      </c>
      <c r="H76" s="21">
        <v>70</v>
      </c>
      <c r="I76" s="21">
        <v>70</v>
      </c>
      <c r="J76" s="21">
        <v>90</v>
      </c>
      <c r="K76" s="21">
        <v>95</v>
      </c>
      <c r="L76" s="21">
        <v>80</v>
      </c>
      <c r="M76" s="21">
        <v>65</v>
      </c>
      <c r="N76" s="21">
        <v>65</v>
      </c>
      <c r="O76" s="21">
        <v>65</v>
      </c>
      <c r="P76" s="21">
        <v>75</v>
      </c>
      <c r="Q76" s="21">
        <v>80</v>
      </c>
      <c r="R76" s="21">
        <v>65</v>
      </c>
      <c r="S76" s="21">
        <v>55</v>
      </c>
      <c r="T76" s="21">
        <v>65</v>
      </c>
      <c r="U76" s="21">
        <v>75</v>
      </c>
      <c r="V76" s="21">
        <v>115</v>
      </c>
      <c r="W76" s="21">
        <v>130</v>
      </c>
      <c r="X76" s="21">
        <v>100</v>
      </c>
      <c r="Y76" s="21">
        <v>105</v>
      </c>
      <c r="Z76" s="21">
        <v>120</v>
      </c>
      <c r="AA76" s="21">
        <v>145</v>
      </c>
      <c r="AB76" s="21">
        <v>120</v>
      </c>
      <c r="AC76" s="21">
        <v>100</v>
      </c>
      <c r="AD76" s="21">
        <v>85</v>
      </c>
      <c r="AE76" s="21">
        <v>90</v>
      </c>
      <c r="AF76" s="21">
        <v>95</v>
      </c>
      <c r="AG76" s="21">
        <v>75</v>
      </c>
      <c r="AH76" s="21">
        <v>55</v>
      </c>
      <c r="AI76" s="21">
        <v>30</v>
      </c>
      <c r="AJ76" s="7">
        <v>25</v>
      </c>
      <c r="AK76" s="7">
        <v>25</v>
      </c>
      <c r="AL76" s="7">
        <v>25</v>
      </c>
      <c r="AM76" s="7">
        <v>21</v>
      </c>
      <c r="AN76" s="7">
        <v>19</v>
      </c>
      <c r="AO76" s="7">
        <v>18</v>
      </c>
      <c r="AP76" s="7">
        <v>22</v>
      </c>
      <c r="AQ76" s="7">
        <v>26</v>
      </c>
      <c r="AR76" s="7">
        <v>33</v>
      </c>
      <c r="AS76" s="7">
        <v>38</v>
      </c>
      <c r="AT76" s="7">
        <v>28</v>
      </c>
      <c r="AU76" s="7">
        <v>24</v>
      </c>
      <c r="AV76" s="7">
        <v>32</v>
      </c>
      <c r="AW76" s="7">
        <v>33</v>
      </c>
    </row>
    <row r="77" spans="1:49" x14ac:dyDescent="0.3">
      <c r="A77" t="s">
        <v>13</v>
      </c>
      <c r="B77" s="21">
        <v>35</v>
      </c>
      <c r="C77" s="21">
        <v>40</v>
      </c>
      <c r="D77" s="21">
        <v>65</v>
      </c>
      <c r="E77" s="21">
        <v>100</v>
      </c>
      <c r="F77" s="21">
        <v>100</v>
      </c>
      <c r="G77" s="21">
        <v>50</v>
      </c>
      <c r="H77" s="21">
        <v>20</v>
      </c>
      <c r="I77" s="21">
        <v>10</v>
      </c>
      <c r="J77" s="21">
        <v>15</v>
      </c>
      <c r="K77" s="21">
        <v>30</v>
      </c>
      <c r="L77" s="21">
        <v>40</v>
      </c>
      <c r="M77" s="21">
        <v>25</v>
      </c>
      <c r="N77" s="21">
        <v>25</v>
      </c>
      <c r="O77" s="21">
        <v>25</v>
      </c>
      <c r="P77" s="21">
        <v>30</v>
      </c>
      <c r="Q77" s="21">
        <v>25</v>
      </c>
      <c r="R77" s="21">
        <v>20</v>
      </c>
      <c r="S77" s="21">
        <v>15</v>
      </c>
      <c r="T77" s="21">
        <v>15</v>
      </c>
      <c r="U77" s="21">
        <v>20</v>
      </c>
      <c r="V77" s="21">
        <v>25</v>
      </c>
      <c r="W77" s="21">
        <v>30</v>
      </c>
      <c r="X77" s="21">
        <v>45</v>
      </c>
      <c r="Y77" s="21">
        <v>20</v>
      </c>
      <c r="Z77" s="21">
        <v>25</v>
      </c>
      <c r="AA77" s="21">
        <v>50</v>
      </c>
      <c r="AB77" s="21">
        <v>35</v>
      </c>
      <c r="AC77" s="21">
        <v>30</v>
      </c>
      <c r="AD77" s="21">
        <v>-30</v>
      </c>
      <c r="AE77" s="21">
        <v>-10</v>
      </c>
      <c r="AF77" s="21">
        <v>5</v>
      </c>
      <c r="AG77" s="21">
        <v>10</v>
      </c>
      <c r="AH77" s="21">
        <v>25</v>
      </c>
      <c r="AI77" s="21">
        <v>-5</v>
      </c>
      <c r="AJ77" s="7">
        <v>-35</v>
      </c>
      <c r="AK77" s="7">
        <v>10</v>
      </c>
      <c r="AL77" s="7">
        <v>-5</v>
      </c>
      <c r="AM77" s="7">
        <v>7</v>
      </c>
      <c r="AN77" s="7">
        <v>7</v>
      </c>
      <c r="AO77" s="7">
        <v>10</v>
      </c>
      <c r="AP77" s="7">
        <v>10</v>
      </c>
      <c r="AQ77" s="7">
        <v>29</v>
      </c>
      <c r="AR77" s="7">
        <v>45</v>
      </c>
      <c r="AS77" s="7">
        <v>18</v>
      </c>
      <c r="AT77" s="7">
        <v>21</v>
      </c>
      <c r="AU77" s="7">
        <v>34</v>
      </c>
      <c r="AV77" s="7">
        <v>58</v>
      </c>
      <c r="AW77" s="7">
        <v>26</v>
      </c>
    </row>
    <row r="78" spans="1:49" x14ac:dyDescent="0.3">
      <c r="A78" t="s">
        <v>44</v>
      </c>
      <c r="B78" s="21"/>
      <c r="C78" s="21"/>
      <c r="D78" s="21"/>
      <c r="E78" s="21"/>
      <c r="F78" s="21"/>
      <c r="G78" s="21"/>
      <c r="H78" s="21"/>
      <c r="I78" s="21">
        <v>40</v>
      </c>
      <c r="J78" s="21">
        <v>40</v>
      </c>
      <c r="K78" s="21">
        <v>30</v>
      </c>
      <c r="L78" s="21">
        <v>130</v>
      </c>
      <c r="M78" s="21">
        <v>300</v>
      </c>
      <c r="N78" s="21">
        <v>85</v>
      </c>
      <c r="O78" s="21">
        <v>85</v>
      </c>
      <c r="P78" s="21">
        <v>50</v>
      </c>
      <c r="Q78" s="21">
        <v>5</v>
      </c>
      <c r="R78" s="21">
        <v>40</v>
      </c>
      <c r="S78" s="21">
        <v>65</v>
      </c>
      <c r="T78" s="21">
        <v>40</v>
      </c>
      <c r="U78" s="21">
        <v>65</v>
      </c>
      <c r="V78" s="21">
        <v>25</v>
      </c>
      <c r="W78" s="21">
        <v>75</v>
      </c>
      <c r="X78" s="21">
        <v>145</v>
      </c>
      <c r="Y78" s="21">
        <v>175</v>
      </c>
      <c r="Z78" s="21">
        <v>60</v>
      </c>
      <c r="AA78" s="21">
        <v>35</v>
      </c>
      <c r="AB78" s="21">
        <v>45</v>
      </c>
      <c r="AC78" s="21">
        <v>40</v>
      </c>
      <c r="AD78" s="21">
        <v>25</v>
      </c>
      <c r="AE78" s="21">
        <v>25</v>
      </c>
      <c r="AF78" s="21">
        <v>25</v>
      </c>
      <c r="AG78" s="21">
        <v>20</v>
      </c>
      <c r="AH78" s="21">
        <v>30</v>
      </c>
      <c r="AI78" s="21">
        <v>60</v>
      </c>
      <c r="AJ78" s="7">
        <v>105</v>
      </c>
      <c r="AK78" s="7">
        <v>465</v>
      </c>
      <c r="AL78" s="7">
        <v>10</v>
      </c>
      <c r="AM78" s="7">
        <v>187</v>
      </c>
      <c r="AN78" s="7">
        <v>57</v>
      </c>
      <c r="AO78" s="7">
        <v>7</v>
      </c>
      <c r="AP78" s="7">
        <v>-32</v>
      </c>
      <c r="AQ78" s="7">
        <v>109</v>
      </c>
      <c r="AR78" s="7">
        <v>127</v>
      </c>
      <c r="AS78" s="7">
        <v>66</v>
      </c>
      <c r="AT78" s="7">
        <v>156</v>
      </c>
      <c r="AU78" s="7">
        <v>602</v>
      </c>
      <c r="AV78" s="7">
        <v>115</v>
      </c>
      <c r="AW78" s="7">
        <v>109</v>
      </c>
    </row>
    <row r="79" spans="1:49" x14ac:dyDescent="0.3">
      <c r="A79" t="s">
        <v>43</v>
      </c>
      <c r="B79" s="21">
        <v>20</v>
      </c>
      <c r="C79" s="21">
        <v>20</v>
      </c>
      <c r="D79" s="21">
        <v>15</v>
      </c>
      <c r="E79" s="21">
        <v>20</v>
      </c>
      <c r="F79" s="21">
        <v>15</v>
      </c>
      <c r="G79" s="21">
        <v>15</v>
      </c>
      <c r="H79" s="21">
        <v>15</v>
      </c>
      <c r="I79" s="21">
        <v>15</v>
      </c>
      <c r="J79" s="21">
        <v>15</v>
      </c>
      <c r="K79" s="21">
        <v>15</v>
      </c>
      <c r="L79" s="21">
        <v>15</v>
      </c>
      <c r="M79" s="21">
        <v>15</v>
      </c>
      <c r="N79" s="21">
        <v>15</v>
      </c>
      <c r="O79" s="21">
        <v>15</v>
      </c>
      <c r="P79" s="21">
        <v>20</v>
      </c>
      <c r="Q79" s="21">
        <v>20</v>
      </c>
      <c r="R79" s="21">
        <v>20</v>
      </c>
      <c r="S79" s="21">
        <v>35</v>
      </c>
      <c r="T79" s="21">
        <v>45</v>
      </c>
      <c r="U79" s="21">
        <v>55</v>
      </c>
      <c r="V79" s="21">
        <v>65</v>
      </c>
      <c r="W79" s="21">
        <v>90</v>
      </c>
      <c r="X79" s="21">
        <v>160</v>
      </c>
      <c r="Y79" s="21">
        <v>270</v>
      </c>
      <c r="Z79" s="21">
        <v>330</v>
      </c>
      <c r="AA79" s="21">
        <v>380</v>
      </c>
      <c r="AB79" s="21">
        <v>280</v>
      </c>
      <c r="AC79" s="21">
        <v>310</v>
      </c>
      <c r="AD79" s="21">
        <v>310</v>
      </c>
      <c r="AE79" s="21">
        <v>290</v>
      </c>
      <c r="AF79" s="21">
        <v>285</v>
      </c>
      <c r="AG79" s="21">
        <v>270</v>
      </c>
      <c r="AH79" s="21">
        <v>225</v>
      </c>
      <c r="AI79" s="21">
        <v>200</v>
      </c>
      <c r="AJ79" s="7">
        <v>135</v>
      </c>
      <c r="AK79" s="7">
        <v>175</v>
      </c>
      <c r="AL79" s="7">
        <v>185</v>
      </c>
      <c r="AM79" s="7">
        <v>187</v>
      </c>
      <c r="AN79" s="7">
        <v>213</v>
      </c>
      <c r="AO79" s="7">
        <v>218</v>
      </c>
      <c r="AP79" s="7">
        <v>227</v>
      </c>
      <c r="AQ79" s="7">
        <v>221</v>
      </c>
      <c r="AR79" s="7">
        <v>225</v>
      </c>
      <c r="AS79" s="7">
        <v>224</v>
      </c>
      <c r="AT79" s="7">
        <v>211</v>
      </c>
      <c r="AU79" s="7">
        <v>210</v>
      </c>
      <c r="AV79" s="7">
        <v>224</v>
      </c>
      <c r="AW79" s="7">
        <v>231</v>
      </c>
    </row>
    <row r="80" spans="1:49" x14ac:dyDescent="0.3">
      <c r="A80" t="s">
        <v>26</v>
      </c>
      <c r="B80" s="21">
        <v>105</v>
      </c>
      <c r="C80" s="21">
        <v>55</v>
      </c>
      <c r="D80" s="21">
        <v>80</v>
      </c>
      <c r="E80" s="21">
        <v>105</v>
      </c>
      <c r="F80" s="21">
        <v>195</v>
      </c>
      <c r="G80" s="21">
        <v>140</v>
      </c>
      <c r="H80" s="21">
        <v>55</v>
      </c>
      <c r="I80" s="21">
        <v>20</v>
      </c>
      <c r="J80" s="21">
        <v>15</v>
      </c>
      <c r="K80" s="21">
        <v>15</v>
      </c>
      <c r="L80" s="21">
        <v>10</v>
      </c>
      <c r="M80" s="21">
        <v>10</v>
      </c>
      <c r="N80" s="21">
        <v>15</v>
      </c>
      <c r="O80" s="21">
        <v>15</v>
      </c>
      <c r="P80" s="21">
        <v>40</v>
      </c>
      <c r="Q80" s="21">
        <v>40</v>
      </c>
      <c r="R80" s="21">
        <v>50</v>
      </c>
      <c r="S80" s="21">
        <v>35</v>
      </c>
      <c r="T80" s="21">
        <v>40</v>
      </c>
      <c r="U80" s="21">
        <v>5</v>
      </c>
      <c r="V80" s="21">
        <v>40</v>
      </c>
      <c r="W80" s="21">
        <v>60</v>
      </c>
      <c r="X80" s="21">
        <v>50</v>
      </c>
      <c r="Y80" s="21">
        <v>40</v>
      </c>
      <c r="Z80" s="21">
        <v>40</v>
      </c>
      <c r="AA80" s="21">
        <v>35</v>
      </c>
      <c r="AB80" s="21">
        <v>40</v>
      </c>
      <c r="AC80" s="21">
        <v>45</v>
      </c>
      <c r="AD80" s="21">
        <v>40</v>
      </c>
      <c r="AE80" s="21">
        <v>35</v>
      </c>
      <c r="AF80" s="21">
        <v>35</v>
      </c>
      <c r="AG80" s="21">
        <v>35</v>
      </c>
      <c r="AH80" s="21">
        <v>30</v>
      </c>
      <c r="AI80" s="21">
        <v>25</v>
      </c>
      <c r="AJ80" s="7">
        <v>15</v>
      </c>
      <c r="AK80" s="7">
        <v>25</v>
      </c>
      <c r="AL80" s="7">
        <v>50</v>
      </c>
      <c r="AM80" s="7">
        <v>46</v>
      </c>
      <c r="AN80" s="7">
        <v>23</v>
      </c>
      <c r="AO80" s="7">
        <v>21</v>
      </c>
      <c r="AP80" s="7">
        <v>40</v>
      </c>
      <c r="AQ80" s="7">
        <v>35</v>
      </c>
      <c r="AR80" s="7">
        <v>18</v>
      </c>
      <c r="AS80" s="7">
        <v>15</v>
      </c>
      <c r="AT80" s="7">
        <v>17</v>
      </c>
      <c r="AU80" s="7">
        <v>14</v>
      </c>
      <c r="AV80" s="7">
        <v>47</v>
      </c>
      <c r="AW80" s="7">
        <v>30</v>
      </c>
    </row>
    <row r="81" spans="1:49" x14ac:dyDescent="0.3">
      <c r="A81" t="s">
        <v>72</v>
      </c>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7"/>
      <c r="AK81" s="7"/>
      <c r="AL81" s="7"/>
      <c r="AM81" s="7"/>
      <c r="AN81" s="7">
        <v>49</v>
      </c>
      <c r="AO81" s="7">
        <v>59</v>
      </c>
      <c r="AP81" s="7">
        <v>53</v>
      </c>
      <c r="AQ81" s="7">
        <v>55</v>
      </c>
      <c r="AR81" s="7">
        <v>52</v>
      </c>
      <c r="AS81" s="7">
        <v>57</v>
      </c>
      <c r="AT81" s="7">
        <v>53</v>
      </c>
      <c r="AU81" s="7">
        <v>44</v>
      </c>
      <c r="AV81" s="7">
        <v>38</v>
      </c>
      <c r="AW81" s="7">
        <v>39</v>
      </c>
    </row>
    <row r="82" spans="1:49" x14ac:dyDescent="0.3">
      <c r="A82" t="s">
        <v>14</v>
      </c>
      <c r="B82" s="21">
        <v>40</v>
      </c>
      <c r="C82" s="21">
        <v>50</v>
      </c>
      <c r="D82" s="21">
        <v>90</v>
      </c>
      <c r="E82" s="21">
        <v>75</v>
      </c>
      <c r="F82" s="21">
        <v>95</v>
      </c>
      <c r="G82" s="21">
        <v>75</v>
      </c>
      <c r="H82" s="21">
        <v>60</v>
      </c>
      <c r="I82" s="21">
        <v>20</v>
      </c>
      <c r="J82" s="21">
        <v>25</v>
      </c>
      <c r="K82" s="21">
        <v>35</v>
      </c>
      <c r="L82" s="21">
        <v>30</v>
      </c>
      <c r="M82" s="21">
        <v>50</v>
      </c>
      <c r="N82" s="21">
        <v>50</v>
      </c>
      <c r="O82" s="21">
        <v>50</v>
      </c>
      <c r="P82" s="21">
        <v>50</v>
      </c>
      <c r="Q82" s="21">
        <v>55</v>
      </c>
      <c r="R82" s="21">
        <v>65</v>
      </c>
      <c r="S82" s="21">
        <v>65</v>
      </c>
      <c r="T82" s="21">
        <v>80</v>
      </c>
      <c r="U82" s="21">
        <v>95</v>
      </c>
      <c r="V82" s="21">
        <v>115</v>
      </c>
      <c r="W82" s="21">
        <v>140</v>
      </c>
      <c r="X82" s="21">
        <v>160</v>
      </c>
      <c r="Y82" s="21">
        <v>170</v>
      </c>
      <c r="Z82" s="21">
        <v>190</v>
      </c>
      <c r="AA82" s="21">
        <v>210</v>
      </c>
      <c r="AB82" s="21">
        <v>250</v>
      </c>
      <c r="AC82" s="21">
        <v>265</v>
      </c>
      <c r="AD82" s="21">
        <v>215</v>
      </c>
      <c r="AE82" s="21">
        <v>205</v>
      </c>
      <c r="AF82" s="21">
        <v>110</v>
      </c>
      <c r="AG82" s="21">
        <v>120</v>
      </c>
      <c r="AH82" s="21">
        <v>135</v>
      </c>
      <c r="AI82" s="21">
        <v>150</v>
      </c>
      <c r="AJ82" s="7">
        <v>90</v>
      </c>
      <c r="AK82" s="7">
        <v>105</v>
      </c>
      <c r="AL82" s="7">
        <v>110</v>
      </c>
      <c r="AM82" s="7">
        <v>118</v>
      </c>
      <c r="AN82" s="7">
        <v>116</v>
      </c>
      <c r="AO82" s="7">
        <v>135</v>
      </c>
      <c r="AP82" s="7">
        <v>135</v>
      </c>
      <c r="AQ82" s="7">
        <v>142</v>
      </c>
      <c r="AR82" s="7">
        <v>143</v>
      </c>
      <c r="AS82" s="7">
        <v>152</v>
      </c>
      <c r="AT82" s="7">
        <v>150</v>
      </c>
      <c r="AU82" s="7">
        <v>95</v>
      </c>
      <c r="AV82" s="7">
        <v>104</v>
      </c>
      <c r="AW82" s="7">
        <v>124</v>
      </c>
    </row>
    <row r="83" spans="1:49" s="3" customFormat="1" x14ac:dyDescent="0.3">
      <c r="A83" s="3" t="s">
        <v>29</v>
      </c>
      <c r="B83" s="22">
        <f t="shared" ref="B83:AW83" si="75">SUM(B73:B82)</f>
        <v>700</v>
      </c>
      <c r="C83" s="22">
        <f t="shared" si="75"/>
        <v>740</v>
      </c>
      <c r="D83" s="22">
        <f t="shared" si="75"/>
        <v>790</v>
      </c>
      <c r="E83" s="22">
        <f t="shared" si="75"/>
        <v>970</v>
      </c>
      <c r="F83" s="22">
        <f t="shared" si="75"/>
        <v>1340</v>
      </c>
      <c r="G83" s="22">
        <f t="shared" si="75"/>
        <v>980</v>
      </c>
      <c r="H83" s="22">
        <f t="shared" si="75"/>
        <v>700</v>
      </c>
      <c r="I83" s="22">
        <f t="shared" si="75"/>
        <v>720</v>
      </c>
      <c r="J83" s="22">
        <f t="shared" si="75"/>
        <v>750</v>
      </c>
      <c r="K83" s="22">
        <f t="shared" si="75"/>
        <v>955</v>
      </c>
      <c r="L83" s="22">
        <f t="shared" si="75"/>
        <v>1080</v>
      </c>
      <c r="M83" s="22">
        <f t="shared" si="75"/>
        <v>1275</v>
      </c>
      <c r="N83" s="22">
        <f t="shared" si="75"/>
        <v>1000</v>
      </c>
      <c r="O83" s="22">
        <f t="shared" si="75"/>
        <v>1000</v>
      </c>
      <c r="P83" s="22">
        <f t="shared" si="75"/>
        <v>1045</v>
      </c>
      <c r="Q83" s="22">
        <f t="shared" si="75"/>
        <v>965</v>
      </c>
      <c r="R83" s="22">
        <f t="shared" si="75"/>
        <v>980</v>
      </c>
      <c r="S83" s="22">
        <f t="shared" si="75"/>
        <v>885</v>
      </c>
      <c r="T83" s="22">
        <f t="shared" si="75"/>
        <v>960</v>
      </c>
      <c r="U83" s="22">
        <f t="shared" si="75"/>
        <v>1170</v>
      </c>
      <c r="V83" s="22">
        <f t="shared" si="75"/>
        <v>1275</v>
      </c>
      <c r="W83" s="22">
        <f t="shared" si="75"/>
        <v>1455</v>
      </c>
      <c r="X83" s="22">
        <f t="shared" si="75"/>
        <v>1540</v>
      </c>
      <c r="Y83" s="22">
        <f t="shared" si="75"/>
        <v>1635</v>
      </c>
      <c r="Z83" s="22">
        <f t="shared" si="75"/>
        <v>1395</v>
      </c>
      <c r="AA83" s="22">
        <f t="shared" si="75"/>
        <v>1575</v>
      </c>
      <c r="AB83" s="22">
        <f t="shared" si="75"/>
        <v>1665</v>
      </c>
      <c r="AC83" s="22">
        <f t="shared" si="75"/>
        <v>1460</v>
      </c>
      <c r="AD83" s="22">
        <f t="shared" si="75"/>
        <v>1625</v>
      </c>
      <c r="AE83" s="22">
        <f t="shared" si="75"/>
        <v>1525</v>
      </c>
      <c r="AF83" s="22">
        <f t="shared" si="75"/>
        <v>1585</v>
      </c>
      <c r="AG83" s="22">
        <f t="shared" si="75"/>
        <v>1440.0341823224744</v>
      </c>
      <c r="AH83" s="22">
        <f t="shared" si="75"/>
        <v>1525</v>
      </c>
      <c r="AI83" s="22">
        <f t="shared" si="75"/>
        <v>1145</v>
      </c>
      <c r="AJ83" s="8">
        <f t="shared" si="75"/>
        <v>860</v>
      </c>
      <c r="AK83" s="8">
        <f t="shared" si="75"/>
        <v>1400</v>
      </c>
      <c r="AL83" s="8">
        <f t="shared" si="75"/>
        <v>930</v>
      </c>
      <c r="AM83" s="8">
        <f t="shared" si="75"/>
        <v>1156</v>
      </c>
      <c r="AN83" s="8">
        <f t="shared" si="75"/>
        <v>966</v>
      </c>
      <c r="AO83" s="8">
        <f t="shared" si="75"/>
        <v>969</v>
      </c>
      <c r="AP83" s="8">
        <f t="shared" si="75"/>
        <v>984</v>
      </c>
      <c r="AQ83" s="8">
        <f t="shared" si="75"/>
        <v>1088</v>
      </c>
      <c r="AR83" s="8">
        <f t="shared" si="75"/>
        <v>1093</v>
      </c>
      <c r="AS83" s="8">
        <f t="shared" si="75"/>
        <v>1056</v>
      </c>
      <c r="AT83" s="8">
        <f t="shared" si="75"/>
        <v>1124</v>
      </c>
      <c r="AU83" s="8">
        <f t="shared" si="75"/>
        <v>1413</v>
      </c>
      <c r="AV83" s="8">
        <f t="shared" si="75"/>
        <v>1143</v>
      </c>
      <c r="AW83" s="8">
        <f t="shared" si="75"/>
        <v>1235</v>
      </c>
    </row>
    <row r="84" spans="1:49" x14ac:dyDescent="0.3">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7"/>
      <c r="AK84" s="7"/>
      <c r="AL84" s="7"/>
      <c r="AM84" s="7"/>
      <c r="AN84" s="7"/>
      <c r="AO84" s="7"/>
      <c r="AP84" s="7"/>
      <c r="AQ84" s="7"/>
      <c r="AR84" s="7"/>
      <c r="AS84" s="7"/>
      <c r="AT84" s="7"/>
      <c r="AU84" s="7"/>
      <c r="AV84" s="7"/>
      <c r="AW84" s="7"/>
    </row>
    <row r="85" spans="1:49" x14ac:dyDescent="0.3">
      <c r="A85" s="1" t="s">
        <v>30</v>
      </c>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7"/>
      <c r="AK85" s="7"/>
      <c r="AL85" s="7"/>
      <c r="AM85" s="7"/>
      <c r="AN85" s="7"/>
      <c r="AO85" s="7"/>
      <c r="AP85" s="7"/>
      <c r="AQ85" s="7"/>
      <c r="AR85" s="7"/>
      <c r="AS85" s="7"/>
      <c r="AT85" s="7"/>
      <c r="AU85" s="7"/>
      <c r="AV85" s="7"/>
      <c r="AW85" s="7"/>
    </row>
    <row r="86" spans="1:49" x14ac:dyDescent="0.3">
      <c r="A86" t="s">
        <v>77</v>
      </c>
      <c r="B86" s="21"/>
      <c r="C86" s="21"/>
      <c r="D86" s="21"/>
      <c r="E86" s="21"/>
      <c r="F86" s="21"/>
      <c r="G86" s="21"/>
      <c r="H86" s="21"/>
      <c r="I86" s="21"/>
      <c r="J86" s="21"/>
      <c r="K86" s="21"/>
      <c r="L86" s="21"/>
      <c r="M86" s="21"/>
      <c r="N86" s="21"/>
      <c r="O86" s="21"/>
      <c r="P86" s="21"/>
      <c r="Q86" s="21"/>
      <c r="R86" s="21"/>
      <c r="S86" s="21"/>
      <c r="T86" s="21"/>
      <c r="U86" s="21"/>
      <c r="V86" s="21"/>
      <c r="W86" s="21"/>
      <c r="X86" s="21"/>
      <c r="Y86" s="21">
        <v>0</v>
      </c>
      <c r="Z86" s="21">
        <v>5</v>
      </c>
      <c r="AA86" s="21">
        <v>10</v>
      </c>
      <c r="AB86" s="21">
        <v>15</v>
      </c>
      <c r="AC86" s="21">
        <v>35</v>
      </c>
      <c r="AD86" s="21">
        <v>60</v>
      </c>
      <c r="AE86" s="21">
        <v>75</v>
      </c>
      <c r="AF86" s="21">
        <v>120</v>
      </c>
      <c r="AG86" s="21">
        <v>155</v>
      </c>
      <c r="AH86" s="21">
        <v>175</v>
      </c>
      <c r="AI86" s="21">
        <v>145</v>
      </c>
      <c r="AJ86" s="7">
        <v>85</v>
      </c>
      <c r="AK86" s="7">
        <v>100</v>
      </c>
      <c r="AL86" s="7">
        <v>105</v>
      </c>
      <c r="AM86" s="7">
        <v>93</v>
      </c>
      <c r="AN86" s="7">
        <v>130</v>
      </c>
      <c r="AO86" s="7">
        <v>92</v>
      </c>
      <c r="AP86" s="7">
        <v>136</v>
      </c>
      <c r="AQ86" s="7">
        <v>152</v>
      </c>
      <c r="AR86" s="7">
        <v>160</v>
      </c>
      <c r="AS86" s="7">
        <v>165</v>
      </c>
      <c r="AT86" s="7">
        <v>165</v>
      </c>
      <c r="AU86" s="7">
        <v>231</v>
      </c>
      <c r="AV86" s="7">
        <v>390</v>
      </c>
      <c r="AW86" s="7">
        <v>528</v>
      </c>
    </row>
    <row r="87" spans="1:49" x14ac:dyDescent="0.3">
      <c r="A87" t="s">
        <v>11</v>
      </c>
      <c r="B87" s="21"/>
      <c r="C87" s="21"/>
      <c r="D87" s="21"/>
      <c r="E87" s="21"/>
      <c r="F87" s="21"/>
      <c r="G87" s="21"/>
      <c r="H87" s="21"/>
      <c r="I87" s="21"/>
      <c r="J87" s="21"/>
      <c r="K87" s="21"/>
      <c r="L87" s="21"/>
      <c r="M87" s="21"/>
      <c r="N87" s="21"/>
      <c r="O87" s="21"/>
      <c r="P87" s="21"/>
      <c r="Q87" s="21"/>
      <c r="R87" s="21"/>
      <c r="S87" s="21"/>
      <c r="T87" s="21"/>
      <c r="U87" s="21"/>
      <c r="V87" s="21"/>
      <c r="W87" s="21"/>
      <c r="X87" s="21"/>
      <c r="Y87" s="21">
        <v>20</v>
      </c>
      <c r="Z87" s="21">
        <v>15</v>
      </c>
      <c r="AA87" s="21">
        <v>20</v>
      </c>
      <c r="AB87" s="21">
        <v>10</v>
      </c>
      <c r="AC87" s="21">
        <v>10</v>
      </c>
      <c r="AD87" s="21">
        <v>10</v>
      </c>
      <c r="AE87" s="21">
        <v>10</v>
      </c>
      <c r="AF87" s="21">
        <v>10</v>
      </c>
      <c r="AG87" s="21">
        <v>65</v>
      </c>
      <c r="AH87" s="21">
        <v>70</v>
      </c>
      <c r="AI87" s="21">
        <v>60</v>
      </c>
      <c r="AJ87" s="7">
        <v>40</v>
      </c>
      <c r="AK87" s="7">
        <v>80</v>
      </c>
      <c r="AL87" s="7">
        <v>100</v>
      </c>
      <c r="AM87" s="7">
        <v>89</v>
      </c>
      <c r="AN87" s="7">
        <v>133</v>
      </c>
      <c r="AO87" s="7">
        <v>155</v>
      </c>
      <c r="AP87" s="7">
        <v>131</v>
      </c>
      <c r="AQ87" s="7">
        <v>122</v>
      </c>
      <c r="AR87" s="7">
        <v>74</v>
      </c>
      <c r="AS87" s="7">
        <v>207</v>
      </c>
      <c r="AT87" s="7">
        <v>274</v>
      </c>
      <c r="AU87" s="7">
        <v>275</v>
      </c>
      <c r="AV87" s="7">
        <v>260</v>
      </c>
      <c r="AW87" s="7">
        <v>250</v>
      </c>
    </row>
    <row r="88" spans="1:49" x14ac:dyDescent="0.3">
      <c r="A88" t="s">
        <v>67</v>
      </c>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v>0</v>
      </c>
      <c r="AG88" s="21">
        <v>0</v>
      </c>
      <c r="AH88" s="21">
        <v>10</v>
      </c>
      <c r="AI88" s="21">
        <v>10</v>
      </c>
      <c r="AJ88" s="7">
        <v>10</v>
      </c>
      <c r="AK88" s="7">
        <v>10</v>
      </c>
      <c r="AL88" s="7">
        <v>10</v>
      </c>
      <c r="AM88" s="7">
        <v>15</v>
      </c>
      <c r="AN88" s="7">
        <v>17</v>
      </c>
      <c r="AO88" s="7">
        <v>18</v>
      </c>
      <c r="AP88" s="7">
        <v>31</v>
      </c>
      <c r="AQ88" s="7">
        <v>28</v>
      </c>
      <c r="AR88" s="7">
        <v>38</v>
      </c>
      <c r="AS88" s="7">
        <v>39</v>
      </c>
      <c r="AT88" s="7">
        <v>47</v>
      </c>
      <c r="AU88" s="7">
        <v>32</v>
      </c>
      <c r="AV88" s="7">
        <v>34</v>
      </c>
      <c r="AW88" s="7">
        <v>35</v>
      </c>
    </row>
    <row r="89" spans="1:49" x14ac:dyDescent="0.3">
      <c r="A89" t="s">
        <v>68</v>
      </c>
      <c r="B89" s="21"/>
      <c r="C89" s="21"/>
      <c r="D89" s="21"/>
      <c r="E89" s="21"/>
      <c r="F89" s="21"/>
      <c r="G89" s="21"/>
      <c r="H89" s="21"/>
      <c r="I89" s="21"/>
      <c r="J89" s="21"/>
      <c r="K89" s="21"/>
      <c r="L89" s="21"/>
      <c r="M89" s="21"/>
      <c r="N89" s="21"/>
      <c r="O89" s="21"/>
      <c r="P89" s="21"/>
      <c r="Q89" s="21"/>
      <c r="R89" s="21"/>
      <c r="S89" s="21"/>
      <c r="T89" s="21"/>
      <c r="U89" s="21"/>
      <c r="V89" s="21"/>
      <c r="W89" s="21"/>
      <c r="X89" s="21"/>
      <c r="Y89" s="21">
        <v>20</v>
      </c>
      <c r="Z89" s="21">
        <v>20</v>
      </c>
      <c r="AA89" s="21">
        <v>20</v>
      </c>
      <c r="AB89" s="21">
        <v>15</v>
      </c>
      <c r="AC89" s="21">
        <v>15</v>
      </c>
      <c r="AD89" s="21">
        <v>15</v>
      </c>
      <c r="AE89" s="21">
        <v>20</v>
      </c>
      <c r="AF89" s="21">
        <v>25</v>
      </c>
      <c r="AG89" s="21">
        <v>45</v>
      </c>
      <c r="AH89" s="21">
        <v>20</v>
      </c>
      <c r="AI89" s="21">
        <v>30</v>
      </c>
      <c r="AJ89" s="7">
        <v>20</v>
      </c>
      <c r="AK89" s="7">
        <v>30</v>
      </c>
      <c r="AL89" s="7">
        <v>30</v>
      </c>
      <c r="AM89" s="7">
        <v>31</v>
      </c>
      <c r="AN89" s="7">
        <v>36</v>
      </c>
      <c r="AO89" s="7">
        <v>39</v>
      </c>
      <c r="AP89" s="7">
        <v>38</v>
      </c>
      <c r="AQ89" s="7">
        <v>41</v>
      </c>
      <c r="AR89" s="7">
        <v>42</v>
      </c>
      <c r="AS89" s="7">
        <v>45</v>
      </c>
      <c r="AT89" s="7">
        <v>43</v>
      </c>
      <c r="AU89" s="7">
        <v>44</v>
      </c>
      <c r="AV89" s="7">
        <v>49</v>
      </c>
      <c r="AW89" s="7">
        <v>51</v>
      </c>
    </row>
    <row r="90" spans="1:49" x14ac:dyDescent="0.3">
      <c r="A90" t="s">
        <v>13</v>
      </c>
      <c r="B90" s="21"/>
      <c r="C90" s="21"/>
      <c r="D90" s="21"/>
      <c r="E90" s="21"/>
      <c r="F90" s="21"/>
      <c r="G90" s="21"/>
      <c r="H90" s="21"/>
      <c r="I90" s="21"/>
      <c r="J90" s="21"/>
      <c r="K90" s="21"/>
      <c r="L90" s="21"/>
      <c r="M90" s="21"/>
      <c r="N90" s="21"/>
      <c r="O90" s="21"/>
      <c r="P90" s="21"/>
      <c r="Q90" s="21"/>
      <c r="R90" s="21"/>
      <c r="S90" s="21"/>
      <c r="T90" s="21"/>
      <c r="U90" s="21"/>
      <c r="V90" s="21"/>
      <c r="W90" s="21"/>
      <c r="X90" s="21"/>
      <c r="Y90" s="21">
        <v>30</v>
      </c>
      <c r="Z90" s="21">
        <v>25</v>
      </c>
      <c r="AA90" s="21">
        <v>35</v>
      </c>
      <c r="AB90" s="21">
        <v>65</v>
      </c>
      <c r="AC90" s="21">
        <v>40</v>
      </c>
      <c r="AD90" s="21">
        <v>30</v>
      </c>
      <c r="AE90" s="21">
        <v>60</v>
      </c>
      <c r="AF90" s="21">
        <v>70</v>
      </c>
      <c r="AG90" s="21">
        <v>50</v>
      </c>
      <c r="AH90" s="21">
        <v>180</v>
      </c>
      <c r="AI90" s="21">
        <v>85</v>
      </c>
      <c r="AJ90" s="7">
        <v>-90</v>
      </c>
      <c r="AK90" s="7">
        <v>130</v>
      </c>
      <c r="AL90" s="7">
        <v>10</v>
      </c>
      <c r="AM90" s="7">
        <v>53</v>
      </c>
      <c r="AN90" s="7">
        <v>93</v>
      </c>
      <c r="AO90" s="7">
        <v>144</v>
      </c>
      <c r="AP90" s="7">
        <v>178</v>
      </c>
      <c r="AQ90" s="7">
        <v>135</v>
      </c>
      <c r="AR90" s="7">
        <v>111</v>
      </c>
      <c r="AS90" s="7">
        <v>388</v>
      </c>
      <c r="AT90" s="7">
        <v>294</v>
      </c>
      <c r="AU90" s="7">
        <v>353</v>
      </c>
      <c r="AV90" s="7">
        <v>747</v>
      </c>
      <c r="AW90" s="7">
        <v>330</v>
      </c>
    </row>
    <row r="91" spans="1:49" x14ac:dyDescent="0.3">
      <c r="A91" t="s">
        <v>44</v>
      </c>
      <c r="B91" s="21"/>
      <c r="C91" s="21"/>
      <c r="D91" s="21"/>
      <c r="E91" s="21"/>
      <c r="F91" s="21"/>
      <c r="G91" s="21"/>
      <c r="H91" s="21"/>
      <c r="I91" s="21"/>
      <c r="J91" s="21"/>
      <c r="K91" s="21"/>
      <c r="L91" s="21"/>
      <c r="M91" s="21"/>
      <c r="N91" s="21"/>
      <c r="O91" s="21"/>
      <c r="P91" s="21"/>
      <c r="Q91" s="21"/>
      <c r="R91" s="21"/>
      <c r="S91" s="21"/>
      <c r="T91" s="21"/>
      <c r="U91" s="21"/>
      <c r="V91" s="21"/>
      <c r="W91" s="21"/>
      <c r="X91" s="21"/>
      <c r="Y91" s="21">
        <v>0</v>
      </c>
      <c r="Z91" s="21">
        <v>5</v>
      </c>
      <c r="AA91" s="21">
        <v>0</v>
      </c>
      <c r="AB91" s="21">
        <v>0</v>
      </c>
      <c r="AC91" s="21">
        <v>0</v>
      </c>
      <c r="AD91" s="21">
        <v>0</v>
      </c>
      <c r="AE91" s="21">
        <v>0</v>
      </c>
      <c r="AF91" s="21">
        <v>5</v>
      </c>
      <c r="AG91" s="21">
        <v>0</v>
      </c>
      <c r="AH91" s="21">
        <v>0</v>
      </c>
      <c r="AI91" s="21">
        <v>0</v>
      </c>
      <c r="AJ91" s="7">
        <v>0</v>
      </c>
      <c r="AK91" s="7">
        <v>0</v>
      </c>
      <c r="AL91" s="7">
        <v>0</v>
      </c>
      <c r="AM91" s="7">
        <v>0</v>
      </c>
      <c r="AN91" s="7">
        <v>0</v>
      </c>
      <c r="AO91" s="7">
        <v>0</v>
      </c>
      <c r="AP91" s="7">
        <v>0</v>
      </c>
      <c r="AQ91" s="7">
        <v>0</v>
      </c>
      <c r="AR91" s="7">
        <v>0</v>
      </c>
      <c r="AS91" s="7">
        <v>0</v>
      </c>
      <c r="AT91" s="7">
        <v>0</v>
      </c>
      <c r="AU91" s="7">
        <v>0</v>
      </c>
      <c r="AV91" s="7">
        <v>13</v>
      </c>
      <c r="AW91" s="7">
        <v>13</v>
      </c>
    </row>
    <row r="92" spans="1:49" x14ac:dyDescent="0.3">
      <c r="A92" t="s">
        <v>43</v>
      </c>
      <c r="B92" s="21"/>
      <c r="C92" s="21"/>
      <c r="D92" s="21"/>
      <c r="E92" s="21"/>
      <c r="F92" s="21"/>
      <c r="G92" s="21"/>
      <c r="H92" s="21"/>
      <c r="I92" s="21"/>
      <c r="J92" s="21"/>
      <c r="K92" s="21"/>
      <c r="L92" s="21"/>
      <c r="M92" s="21"/>
      <c r="N92" s="21"/>
      <c r="O92" s="21"/>
      <c r="P92" s="21"/>
      <c r="Q92" s="21"/>
      <c r="R92" s="21"/>
      <c r="S92" s="21"/>
      <c r="T92" s="21"/>
      <c r="U92" s="21"/>
      <c r="V92" s="21"/>
      <c r="W92" s="21"/>
      <c r="X92" s="21"/>
      <c r="Y92" s="21">
        <v>620</v>
      </c>
      <c r="Z92" s="21">
        <v>950</v>
      </c>
      <c r="AA92" s="21">
        <v>1100</v>
      </c>
      <c r="AB92" s="21">
        <v>1300</v>
      </c>
      <c r="AC92" s="21">
        <v>1480</v>
      </c>
      <c r="AD92" s="21">
        <v>1200</v>
      </c>
      <c r="AE92" s="21">
        <v>1010</v>
      </c>
      <c r="AF92" s="21">
        <v>1205</v>
      </c>
      <c r="AG92" s="21">
        <v>1060</v>
      </c>
      <c r="AH92" s="21">
        <v>1070</v>
      </c>
      <c r="AI92" s="21">
        <v>1060</v>
      </c>
      <c r="AJ92" s="7">
        <v>2080</v>
      </c>
      <c r="AK92" s="7">
        <v>1650</v>
      </c>
      <c r="AL92" s="7">
        <v>1680</v>
      </c>
      <c r="AM92" s="7">
        <v>1950</v>
      </c>
      <c r="AN92" s="7">
        <v>2100</v>
      </c>
      <c r="AO92" s="7">
        <v>1935</v>
      </c>
      <c r="AP92" s="7">
        <v>1796</v>
      </c>
      <c r="AQ92" s="7">
        <v>1510</v>
      </c>
      <c r="AR92" s="7">
        <v>1470</v>
      </c>
      <c r="AS92" s="7">
        <v>1316</v>
      </c>
      <c r="AT92" s="7">
        <v>1119</v>
      </c>
      <c r="AU92" s="7">
        <v>945</v>
      </c>
      <c r="AV92" s="7">
        <v>705</v>
      </c>
      <c r="AW92" s="7">
        <v>635</v>
      </c>
    </row>
    <row r="93" spans="1:49" x14ac:dyDescent="0.3">
      <c r="A93" t="s">
        <v>26</v>
      </c>
      <c r="B93" s="21"/>
      <c r="C93" s="21"/>
      <c r="D93" s="21"/>
      <c r="E93" s="21"/>
      <c r="F93" s="21"/>
      <c r="G93" s="21"/>
      <c r="H93" s="21"/>
      <c r="I93" s="21"/>
      <c r="J93" s="21"/>
      <c r="K93" s="21"/>
      <c r="L93" s="21"/>
      <c r="M93" s="21"/>
      <c r="N93" s="21"/>
      <c r="O93" s="21"/>
      <c r="P93" s="21"/>
      <c r="Q93" s="21"/>
      <c r="R93" s="21"/>
      <c r="S93" s="21"/>
      <c r="T93" s="21"/>
      <c r="U93" s="21"/>
      <c r="V93" s="21"/>
      <c r="W93" s="21"/>
      <c r="X93" s="21"/>
      <c r="Y93" s="21">
        <v>15</v>
      </c>
      <c r="Z93" s="21">
        <v>10</v>
      </c>
      <c r="AA93" s="21">
        <v>15</v>
      </c>
      <c r="AB93" s="21">
        <v>15</v>
      </c>
      <c r="AC93" s="21">
        <v>5</v>
      </c>
      <c r="AD93" s="21">
        <v>5</v>
      </c>
      <c r="AE93" s="21">
        <v>5</v>
      </c>
      <c r="AF93" s="21">
        <v>5</v>
      </c>
      <c r="AG93" s="21">
        <v>10</v>
      </c>
      <c r="AH93" s="21">
        <v>10</v>
      </c>
      <c r="AI93" s="21">
        <v>10</v>
      </c>
      <c r="AJ93" s="7">
        <v>10</v>
      </c>
      <c r="AK93" s="7">
        <v>15</v>
      </c>
      <c r="AL93" s="7">
        <v>15</v>
      </c>
      <c r="AM93" s="7">
        <v>21</v>
      </c>
      <c r="AN93" s="7">
        <v>56</v>
      </c>
      <c r="AO93" s="7">
        <v>30</v>
      </c>
      <c r="AP93" s="7">
        <v>32</v>
      </c>
      <c r="AQ93" s="7">
        <v>76</v>
      </c>
      <c r="AR93" s="7">
        <v>120</v>
      </c>
      <c r="AS93" s="7">
        <v>261</v>
      </c>
      <c r="AT93" s="7">
        <v>163</v>
      </c>
      <c r="AU93" s="7">
        <v>236</v>
      </c>
      <c r="AV93" s="7">
        <v>94</v>
      </c>
      <c r="AW93" s="7">
        <v>128</v>
      </c>
    </row>
    <row r="94" spans="1:49" x14ac:dyDescent="0.3">
      <c r="A94" t="s">
        <v>72</v>
      </c>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7"/>
      <c r="AK94" s="7"/>
      <c r="AL94" s="7"/>
      <c r="AM94" s="7"/>
      <c r="AN94" s="7">
        <v>4</v>
      </c>
      <c r="AO94" s="7">
        <v>4</v>
      </c>
      <c r="AP94" s="7">
        <v>4</v>
      </c>
      <c r="AQ94" s="7">
        <v>11</v>
      </c>
      <c r="AR94" s="7">
        <v>16</v>
      </c>
      <c r="AS94" s="7">
        <v>20</v>
      </c>
      <c r="AT94" s="7">
        <v>19</v>
      </c>
      <c r="AU94" s="7">
        <v>18</v>
      </c>
      <c r="AV94" s="7">
        <v>25</v>
      </c>
      <c r="AW94" s="7">
        <v>40</v>
      </c>
    </row>
    <row r="95" spans="1:49" x14ac:dyDescent="0.3">
      <c r="A95" t="s">
        <v>14</v>
      </c>
      <c r="B95" s="21"/>
      <c r="C95" s="21"/>
      <c r="D95" s="21"/>
      <c r="E95" s="21"/>
      <c r="F95" s="21"/>
      <c r="G95" s="21"/>
      <c r="H95" s="21"/>
      <c r="I95" s="21"/>
      <c r="J95" s="21"/>
      <c r="K95" s="21"/>
      <c r="L95" s="21"/>
      <c r="M95" s="21"/>
      <c r="N95" s="21"/>
      <c r="O95" s="21"/>
      <c r="P95" s="21"/>
      <c r="Q95" s="21"/>
      <c r="R95" s="21"/>
      <c r="S95" s="21"/>
      <c r="T95" s="21"/>
      <c r="U95" s="21"/>
      <c r="V95" s="21"/>
      <c r="W95" s="21"/>
      <c r="X95" s="21"/>
      <c r="Y95" s="21">
        <v>5</v>
      </c>
      <c r="Z95" s="21">
        <v>5</v>
      </c>
      <c r="AA95" s="21">
        <v>5</v>
      </c>
      <c r="AB95" s="21">
        <v>5</v>
      </c>
      <c r="AC95" s="21">
        <v>5</v>
      </c>
      <c r="AD95" s="21">
        <v>5</v>
      </c>
      <c r="AE95" s="21">
        <v>5</v>
      </c>
      <c r="AF95" s="21">
        <v>10</v>
      </c>
      <c r="AG95" s="21">
        <v>10</v>
      </c>
      <c r="AH95" s="21">
        <v>5</v>
      </c>
      <c r="AI95" s="21">
        <v>10</v>
      </c>
      <c r="AJ95" s="7">
        <v>10</v>
      </c>
      <c r="AK95" s="7">
        <v>25</v>
      </c>
      <c r="AL95" s="7">
        <v>30</v>
      </c>
      <c r="AM95" s="7">
        <v>40</v>
      </c>
      <c r="AN95" s="7">
        <v>44</v>
      </c>
      <c r="AO95" s="7">
        <v>49</v>
      </c>
      <c r="AP95" s="7">
        <v>54</v>
      </c>
      <c r="AQ95" s="7">
        <v>61</v>
      </c>
      <c r="AR95" s="7">
        <v>67</v>
      </c>
      <c r="AS95" s="7">
        <v>69</v>
      </c>
      <c r="AT95" s="7">
        <v>66</v>
      </c>
      <c r="AU95" s="7">
        <v>61</v>
      </c>
      <c r="AV95" s="7">
        <v>62</v>
      </c>
      <c r="AW95" s="7">
        <v>63</v>
      </c>
    </row>
    <row r="96" spans="1:49" s="3" customFormat="1" x14ac:dyDescent="0.3">
      <c r="A96" s="3" t="s">
        <v>29</v>
      </c>
      <c r="B96" s="22">
        <f t="shared" ref="B96:AW96" si="76">SUM(B86:B95)</f>
        <v>0</v>
      </c>
      <c r="C96" s="22">
        <f t="shared" si="76"/>
        <v>0</v>
      </c>
      <c r="D96" s="22">
        <f t="shared" si="76"/>
        <v>0</v>
      </c>
      <c r="E96" s="22">
        <f t="shared" si="76"/>
        <v>0</v>
      </c>
      <c r="F96" s="22">
        <f t="shared" si="76"/>
        <v>0</v>
      </c>
      <c r="G96" s="22">
        <f t="shared" si="76"/>
        <v>0</v>
      </c>
      <c r="H96" s="22">
        <f t="shared" si="76"/>
        <v>0</v>
      </c>
      <c r="I96" s="22">
        <f t="shared" si="76"/>
        <v>0</v>
      </c>
      <c r="J96" s="22">
        <f t="shared" si="76"/>
        <v>0</v>
      </c>
      <c r="K96" s="22">
        <f t="shared" si="76"/>
        <v>0</v>
      </c>
      <c r="L96" s="22">
        <f t="shared" si="76"/>
        <v>0</v>
      </c>
      <c r="M96" s="22">
        <f t="shared" si="76"/>
        <v>0</v>
      </c>
      <c r="N96" s="22">
        <f t="shared" si="76"/>
        <v>0</v>
      </c>
      <c r="O96" s="22">
        <f t="shared" si="76"/>
        <v>0</v>
      </c>
      <c r="P96" s="22">
        <f t="shared" si="76"/>
        <v>0</v>
      </c>
      <c r="Q96" s="22">
        <f t="shared" si="76"/>
        <v>0</v>
      </c>
      <c r="R96" s="22">
        <f t="shared" si="76"/>
        <v>0</v>
      </c>
      <c r="S96" s="22">
        <f t="shared" si="76"/>
        <v>0</v>
      </c>
      <c r="T96" s="22">
        <f t="shared" si="76"/>
        <v>0</v>
      </c>
      <c r="U96" s="22">
        <f t="shared" si="76"/>
        <v>0</v>
      </c>
      <c r="V96" s="22">
        <f t="shared" si="76"/>
        <v>0</v>
      </c>
      <c r="W96" s="22">
        <f t="shared" si="76"/>
        <v>0</v>
      </c>
      <c r="X96" s="22">
        <f t="shared" si="76"/>
        <v>0</v>
      </c>
      <c r="Y96" s="22">
        <f t="shared" si="76"/>
        <v>710</v>
      </c>
      <c r="Z96" s="22">
        <f t="shared" si="76"/>
        <v>1035</v>
      </c>
      <c r="AA96" s="22">
        <f t="shared" si="76"/>
        <v>1205</v>
      </c>
      <c r="AB96" s="22">
        <f t="shared" si="76"/>
        <v>1425</v>
      </c>
      <c r="AC96" s="22">
        <f t="shared" si="76"/>
        <v>1590</v>
      </c>
      <c r="AD96" s="22">
        <f t="shared" si="76"/>
        <v>1325</v>
      </c>
      <c r="AE96" s="22">
        <f t="shared" si="76"/>
        <v>1185</v>
      </c>
      <c r="AF96" s="22">
        <f t="shared" si="76"/>
        <v>1450</v>
      </c>
      <c r="AG96" s="22">
        <f t="shared" si="76"/>
        <v>1395</v>
      </c>
      <c r="AH96" s="22">
        <f t="shared" si="76"/>
        <v>1540</v>
      </c>
      <c r="AI96" s="22">
        <f t="shared" si="76"/>
        <v>1410</v>
      </c>
      <c r="AJ96" s="8">
        <f t="shared" si="76"/>
        <v>2165</v>
      </c>
      <c r="AK96" s="8">
        <f t="shared" si="76"/>
        <v>2040</v>
      </c>
      <c r="AL96" s="8">
        <f t="shared" si="76"/>
        <v>1980</v>
      </c>
      <c r="AM96" s="8">
        <f t="shared" si="76"/>
        <v>2292</v>
      </c>
      <c r="AN96" s="8">
        <f t="shared" si="76"/>
        <v>2613</v>
      </c>
      <c r="AO96" s="8">
        <f t="shared" si="76"/>
        <v>2466</v>
      </c>
      <c r="AP96" s="8">
        <f t="shared" si="76"/>
        <v>2400</v>
      </c>
      <c r="AQ96" s="8">
        <f t="shared" si="76"/>
        <v>2136</v>
      </c>
      <c r="AR96" s="8">
        <f t="shared" si="76"/>
        <v>2098</v>
      </c>
      <c r="AS96" s="8">
        <f t="shared" si="76"/>
        <v>2510</v>
      </c>
      <c r="AT96" s="8">
        <f t="shared" si="76"/>
        <v>2190</v>
      </c>
      <c r="AU96" s="8">
        <f t="shared" si="76"/>
        <v>2195</v>
      </c>
      <c r="AV96" s="8">
        <f t="shared" si="76"/>
        <v>2379</v>
      </c>
      <c r="AW96" s="8">
        <f t="shared" si="76"/>
        <v>2073</v>
      </c>
    </row>
    <row r="97" spans="1:49" x14ac:dyDescent="0.3">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7"/>
      <c r="AK97" s="7"/>
      <c r="AL97" s="7"/>
      <c r="AM97" s="7"/>
      <c r="AN97" s="7"/>
      <c r="AO97" s="7"/>
      <c r="AP97" s="7"/>
      <c r="AQ97" s="7"/>
      <c r="AR97" s="7"/>
      <c r="AS97" s="7"/>
      <c r="AT97" s="7"/>
      <c r="AU97" s="7"/>
      <c r="AV97" s="7"/>
      <c r="AW97" s="7"/>
    </row>
    <row r="98" spans="1:49" x14ac:dyDescent="0.3">
      <c r="A98" s="1" t="s">
        <v>23</v>
      </c>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7"/>
      <c r="AK98" s="7"/>
      <c r="AL98" s="7"/>
      <c r="AM98" s="7"/>
      <c r="AN98" s="7"/>
      <c r="AO98" s="7"/>
      <c r="AP98" s="7"/>
      <c r="AQ98" s="7"/>
      <c r="AR98" s="7"/>
      <c r="AS98" s="7"/>
      <c r="AT98" s="7"/>
      <c r="AU98" s="7"/>
      <c r="AV98" s="7"/>
      <c r="AW98" s="7"/>
    </row>
    <row r="99" spans="1:49" x14ac:dyDescent="0.3">
      <c r="A99" t="s">
        <v>77</v>
      </c>
      <c r="B99" s="21"/>
      <c r="C99" s="21"/>
      <c r="D99" s="21"/>
      <c r="E99" s="21"/>
      <c r="F99" s="21"/>
      <c r="G99" s="21"/>
      <c r="H99" s="21"/>
      <c r="I99" s="21">
        <v>0</v>
      </c>
      <c r="J99" s="21">
        <v>0</v>
      </c>
      <c r="K99" s="21">
        <v>0</v>
      </c>
      <c r="L99" s="21">
        <v>5</v>
      </c>
      <c r="M99" s="21">
        <v>20</v>
      </c>
      <c r="N99" s="21">
        <v>30</v>
      </c>
      <c r="O99" s="21">
        <v>50</v>
      </c>
      <c r="P99" s="21">
        <v>60</v>
      </c>
      <c r="Q99" s="21">
        <v>70</v>
      </c>
      <c r="R99" s="21">
        <v>85</v>
      </c>
      <c r="S99" s="21">
        <v>100</v>
      </c>
      <c r="T99" s="21">
        <v>155</v>
      </c>
      <c r="U99" s="21">
        <v>185</v>
      </c>
      <c r="V99" s="21">
        <v>200</v>
      </c>
      <c r="W99" s="21">
        <v>270</v>
      </c>
      <c r="X99" s="21">
        <v>265</v>
      </c>
      <c r="Y99" s="21">
        <v>240</v>
      </c>
      <c r="Z99" s="21">
        <v>260</v>
      </c>
      <c r="AA99" s="21">
        <v>290</v>
      </c>
      <c r="AB99" s="21">
        <v>310</v>
      </c>
      <c r="AC99" s="21">
        <v>345</v>
      </c>
      <c r="AD99" s="21">
        <v>370</v>
      </c>
      <c r="AE99" s="21">
        <v>320</v>
      </c>
      <c r="AF99" s="21">
        <v>295</v>
      </c>
      <c r="AG99" s="21">
        <v>380</v>
      </c>
      <c r="AH99" s="21">
        <v>455</v>
      </c>
      <c r="AI99" s="21">
        <v>425</v>
      </c>
      <c r="AJ99" s="7">
        <v>365</v>
      </c>
      <c r="AK99" s="7">
        <v>525</v>
      </c>
      <c r="AL99" s="7">
        <v>705</v>
      </c>
      <c r="AM99" s="7">
        <v>756</v>
      </c>
      <c r="AN99" s="7">
        <v>677</v>
      </c>
      <c r="AO99" s="7">
        <v>638</v>
      </c>
      <c r="AP99" s="7">
        <v>687</v>
      </c>
      <c r="AQ99" s="7">
        <v>660</v>
      </c>
      <c r="AR99" s="7">
        <v>662</v>
      </c>
      <c r="AS99" s="7">
        <v>695</v>
      </c>
      <c r="AT99" s="7">
        <v>685</v>
      </c>
      <c r="AU99" s="7">
        <v>534</v>
      </c>
      <c r="AV99" s="7">
        <v>692</v>
      </c>
      <c r="AW99" s="7">
        <v>767</v>
      </c>
    </row>
    <row r="100" spans="1:49" x14ac:dyDescent="0.3">
      <c r="A100" t="s">
        <v>11</v>
      </c>
      <c r="B100" s="21"/>
      <c r="C100" s="21"/>
      <c r="D100" s="21"/>
      <c r="E100" s="21"/>
      <c r="F100" s="21"/>
      <c r="G100" s="21"/>
      <c r="H100" s="21"/>
      <c r="I100" s="21">
        <v>60</v>
      </c>
      <c r="J100" s="21">
        <v>45</v>
      </c>
      <c r="K100" s="21">
        <v>40</v>
      </c>
      <c r="L100" s="21">
        <v>40</v>
      </c>
      <c r="M100" s="21">
        <v>40</v>
      </c>
      <c r="N100" s="21">
        <v>45</v>
      </c>
      <c r="O100" s="21">
        <v>40</v>
      </c>
      <c r="P100" s="21">
        <v>45</v>
      </c>
      <c r="Q100" s="21">
        <v>80</v>
      </c>
      <c r="R100" s="21">
        <v>65</v>
      </c>
      <c r="S100" s="21">
        <v>55</v>
      </c>
      <c r="T100" s="21">
        <v>50</v>
      </c>
      <c r="U100" s="21">
        <v>60</v>
      </c>
      <c r="V100" s="21">
        <v>70</v>
      </c>
      <c r="W100" s="21">
        <v>70</v>
      </c>
      <c r="X100" s="21">
        <v>65</v>
      </c>
      <c r="Y100" s="21">
        <v>100</v>
      </c>
      <c r="Z100" s="21">
        <v>110</v>
      </c>
      <c r="AA100" s="21">
        <v>55</v>
      </c>
      <c r="AB100" s="21">
        <v>50</v>
      </c>
      <c r="AC100" s="21">
        <v>70</v>
      </c>
      <c r="AD100" s="21">
        <v>70</v>
      </c>
      <c r="AE100" s="21">
        <v>70</v>
      </c>
      <c r="AF100" s="21">
        <v>65</v>
      </c>
      <c r="AG100" s="21">
        <v>80</v>
      </c>
      <c r="AH100" s="21">
        <v>90</v>
      </c>
      <c r="AI100" s="21">
        <v>85</v>
      </c>
      <c r="AJ100" s="7">
        <v>70</v>
      </c>
      <c r="AK100" s="7">
        <v>100</v>
      </c>
      <c r="AL100" s="7">
        <v>120</v>
      </c>
      <c r="AM100" s="7">
        <v>112</v>
      </c>
      <c r="AN100" s="7">
        <v>147</v>
      </c>
      <c r="AO100" s="7">
        <v>156</v>
      </c>
      <c r="AP100" s="7">
        <v>94</v>
      </c>
      <c r="AQ100" s="7">
        <v>88</v>
      </c>
      <c r="AR100" s="7">
        <v>113</v>
      </c>
      <c r="AS100" s="7">
        <v>180</v>
      </c>
      <c r="AT100" s="7">
        <v>127</v>
      </c>
      <c r="AU100" s="7">
        <v>90</v>
      </c>
      <c r="AV100" s="7">
        <v>96</v>
      </c>
      <c r="AW100" s="7">
        <v>121</v>
      </c>
    </row>
    <row r="101" spans="1:49" x14ac:dyDescent="0.3">
      <c r="A101" t="s">
        <v>67</v>
      </c>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v>10</v>
      </c>
      <c r="AG101" s="21">
        <v>15</v>
      </c>
      <c r="AH101" s="21">
        <v>15</v>
      </c>
      <c r="AI101" s="21">
        <v>15</v>
      </c>
      <c r="AJ101" s="7">
        <v>15</v>
      </c>
      <c r="AK101" s="7">
        <v>20</v>
      </c>
      <c r="AL101" s="7">
        <v>20</v>
      </c>
      <c r="AM101" s="7">
        <v>21</v>
      </c>
      <c r="AN101" s="7">
        <v>22</v>
      </c>
      <c r="AO101" s="7">
        <v>23</v>
      </c>
      <c r="AP101" s="7">
        <v>24</v>
      </c>
      <c r="AQ101" s="7">
        <v>26</v>
      </c>
      <c r="AR101" s="7">
        <v>27</v>
      </c>
      <c r="AS101" s="7">
        <v>31</v>
      </c>
      <c r="AT101" s="7">
        <v>32</v>
      </c>
      <c r="AU101" s="7">
        <v>48</v>
      </c>
      <c r="AV101" s="7">
        <v>51</v>
      </c>
      <c r="AW101" s="7">
        <v>52</v>
      </c>
    </row>
    <row r="102" spans="1:49" x14ac:dyDescent="0.3">
      <c r="A102" t="s">
        <v>68</v>
      </c>
      <c r="B102" s="21"/>
      <c r="C102" s="21"/>
      <c r="D102" s="21"/>
      <c r="E102" s="21"/>
      <c r="F102" s="21"/>
      <c r="G102" s="21"/>
      <c r="H102" s="21"/>
      <c r="I102" s="21">
        <v>20</v>
      </c>
      <c r="J102" s="21">
        <v>20</v>
      </c>
      <c r="K102" s="21">
        <v>20</v>
      </c>
      <c r="L102" s="21">
        <v>25</v>
      </c>
      <c r="M102" s="21">
        <v>30</v>
      </c>
      <c r="N102" s="21">
        <v>30</v>
      </c>
      <c r="O102" s="21">
        <v>35</v>
      </c>
      <c r="P102" s="21">
        <v>30</v>
      </c>
      <c r="Q102" s="21">
        <v>35</v>
      </c>
      <c r="R102" s="21">
        <v>30</v>
      </c>
      <c r="S102" s="21">
        <v>30</v>
      </c>
      <c r="T102" s="21">
        <v>35</v>
      </c>
      <c r="U102" s="21">
        <v>40</v>
      </c>
      <c r="V102" s="21">
        <v>55</v>
      </c>
      <c r="W102" s="21">
        <v>75</v>
      </c>
      <c r="X102" s="21">
        <v>95</v>
      </c>
      <c r="Y102" s="21">
        <v>75</v>
      </c>
      <c r="Z102" s="21">
        <v>85</v>
      </c>
      <c r="AA102" s="21">
        <v>120</v>
      </c>
      <c r="AB102" s="21">
        <v>105</v>
      </c>
      <c r="AC102" s="21">
        <v>105</v>
      </c>
      <c r="AD102" s="21">
        <v>85</v>
      </c>
      <c r="AE102" s="21">
        <v>100</v>
      </c>
      <c r="AF102" s="21">
        <v>135</v>
      </c>
      <c r="AG102" s="21">
        <v>160</v>
      </c>
      <c r="AH102" s="21">
        <v>130</v>
      </c>
      <c r="AI102" s="21">
        <v>115</v>
      </c>
      <c r="AJ102" s="7">
        <v>95</v>
      </c>
      <c r="AK102" s="7">
        <v>130</v>
      </c>
      <c r="AL102" s="7">
        <v>130</v>
      </c>
      <c r="AM102" s="7">
        <v>86</v>
      </c>
      <c r="AN102" s="7">
        <v>122</v>
      </c>
      <c r="AO102" s="7">
        <v>125</v>
      </c>
      <c r="AP102" s="7">
        <v>122</v>
      </c>
      <c r="AQ102" s="7">
        <v>118</v>
      </c>
      <c r="AR102" s="7">
        <v>114</v>
      </c>
      <c r="AS102" s="7">
        <v>109</v>
      </c>
      <c r="AT102" s="7">
        <v>108</v>
      </c>
      <c r="AU102" s="7">
        <v>118</v>
      </c>
      <c r="AV102" s="7">
        <v>147</v>
      </c>
      <c r="AW102" s="7">
        <v>165</v>
      </c>
    </row>
    <row r="103" spans="1:49" x14ac:dyDescent="0.3">
      <c r="A103" t="s">
        <v>13</v>
      </c>
      <c r="B103" s="21"/>
      <c r="C103" s="21"/>
      <c r="D103" s="21"/>
      <c r="E103" s="21"/>
      <c r="F103" s="21"/>
      <c r="G103" s="21"/>
      <c r="H103" s="21"/>
      <c r="I103" s="21">
        <v>5</v>
      </c>
      <c r="J103" s="21">
        <v>10</v>
      </c>
      <c r="K103" s="21">
        <v>10</v>
      </c>
      <c r="L103" s="21">
        <v>10</v>
      </c>
      <c r="M103" s="21">
        <v>5</v>
      </c>
      <c r="N103" s="21">
        <v>20</v>
      </c>
      <c r="O103" s="21">
        <v>30</v>
      </c>
      <c r="P103" s="21">
        <v>35</v>
      </c>
      <c r="Q103" s="21">
        <v>35</v>
      </c>
      <c r="R103" s="21">
        <v>45</v>
      </c>
      <c r="S103" s="21">
        <v>30</v>
      </c>
      <c r="T103" s="21">
        <v>20</v>
      </c>
      <c r="U103" s="21">
        <v>30</v>
      </c>
      <c r="V103" s="21">
        <v>60</v>
      </c>
      <c r="W103" s="21">
        <v>105</v>
      </c>
      <c r="X103" s="21">
        <v>115</v>
      </c>
      <c r="Y103" s="21">
        <v>65</v>
      </c>
      <c r="Z103" s="21">
        <v>65</v>
      </c>
      <c r="AA103" s="21">
        <v>85</v>
      </c>
      <c r="AB103" s="21">
        <v>95</v>
      </c>
      <c r="AC103" s="21">
        <v>95</v>
      </c>
      <c r="AD103" s="21">
        <v>115</v>
      </c>
      <c r="AE103" s="21">
        <v>145</v>
      </c>
      <c r="AF103" s="21">
        <v>180</v>
      </c>
      <c r="AG103" s="21">
        <v>235</v>
      </c>
      <c r="AH103" s="21">
        <v>165</v>
      </c>
      <c r="AI103" s="21">
        <v>195</v>
      </c>
      <c r="AJ103" s="7">
        <v>90</v>
      </c>
      <c r="AK103" s="7">
        <v>145</v>
      </c>
      <c r="AL103" s="7">
        <v>350</v>
      </c>
      <c r="AM103" s="7">
        <v>94</v>
      </c>
      <c r="AN103" s="7">
        <v>15</v>
      </c>
      <c r="AO103" s="7">
        <v>74</v>
      </c>
      <c r="AP103" s="7">
        <v>24</v>
      </c>
      <c r="AQ103" s="7">
        <v>70</v>
      </c>
      <c r="AR103" s="7">
        <v>122</v>
      </c>
      <c r="AS103" s="7">
        <v>77</v>
      </c>
      <c r="AT103" s="7">
        <v>86</v>
      </c>
      <c r="AU103" s="7">
        <v>58</v>
      </c>
      <c r="AV103" s="7">
        <v>76</v>
      </c>
      <c r="AW103" s="7">
        <v>93</v>
      </c>
    </row>
    <row r="104" spans="1:49" x14ac:dyDescent="0.3">
      <c r="A104" t="s">
        <v>44</v>
      </c>
      <c r="B104" s="21"/>
      <c r="C104" s="21"/>
      <c r="D104" s="21"/>
      <c r="E104" s="21"/>
      <c r="F104" s="21"/>
      <c r="G104" s="21"/>
      <c r="H104" s="21"/>
      <c r="I104" s="21"/>
      <c r="J104" s="21"/>
      <c r="K104" s="21">
        <v>5</v>
      </c>
      <c r="L104" s="21">
        <v>5</v>
      </c>
      <c r="M104" s="21">
        <v>15</v>
      </c>
      <c r="N104" s="21">
        <v>5</v>
      </c>
      <c r="O104" s="21">
        <v>75</v>
      </c>
      <c r="P104" s="21">
        <v>10</v>
      </c>
      <c r="Q104" s="21">
        <v>15</v>
      </c>
      <c r="R104" s="21">
        <v>30</v>
      </c>
      <c r="S104" s="21">
        <v>5</v>
      </c>
      <c r="T104" s="21">
        <v>5</v>
      </c>
      <c r="U104" s="21">
        <v>5</v>
      </c>
      <c r="V104" s="21">
        <v>5</v>
      </c>
      <c r="W104" s="21">
        <v>5</v>
      </c>
      <c r="X104" s="21">
        <v>5</v>
      </c>
      <c r="Y104" s="21">
        <v>5</v>
      </c>
      <c r="Z104" s="21"/>
      <c r="AA104" s="21">
        <v>0</v>
      </c>
      <c r="AB104" s="21">
        <v>0</v>
      </c>
      <c r="AC104" s="21">
        <v>0</v>
      </c>
      <c r="AD104" s="21">
        <v>0</v>
      </c>
      <c r="AE104" s="21">
        <v>5</v>
      </c>
      <c r="AF104" s="21">
        <v>0</v>
      </c>
      <c r="AG104" s="21">
        <v>5</v>
      </c>
      <c r="AH104" s="21">
        <v>5</v>
      </c>
      <c r="AI104" s="21">
        <v>5</v>
      </c>
      <c r="AJ104" s="7">
        <v>10</v>
      </c>
      <c r="AK104" s="7">
        <v>5</v>
      </c>
      <c r="AL104" s="7">
        <v>45</v>
      </c>
      <c r="AM104" s="7">
        <v>30</v>
      </c>
      <c r="AN104" s="7">
        <v>894</v>
      </c>
      <c r="AO104" s="7">
        <v>324</v>
      </c>
      <c r="AP104" s="7">
        <v>-129</v>
      </c>
      <c r="AQ104" s="7">
        <v>-141</v>
      </c>
      <c r="AR104" s="7">
        <v>27</v>
      </c>
      <c r="AS104" s="7">
        <v>-117</v>
      </c>
      <c r="AT104" s="7">
        <v>377</v>
      </c>
      <c r="AU104" s="7">
        <v>-280</v>
      </c>
      <c r="AV104" s="7">
        <v>-261</v>
      </c>
      <c r="AW104" s="7">
        <v>-33</v>
      </c>
    </row>
    <row r="105" spans="1:49" x14ac:dyDescent="0.3">
      <c r="A105" t="s">
        <v>43</v>
      </c>
      <c r="B105" s="21"/>
      <c r="C105" s="21"/>
      <c r="D105" s="21"/>
      <c r="E105" s="21"/>
      <c r="F105" s="21"/>
      <c r="G105" s="21"/>
      <c r="H105" s="21"/>
      <c r="I105" s="21">
        <v>90</v>
      </c>
      <c r="J105" s="21">
        <v>95</v>
      </c>
      <c r="K105" s="21">
        <v>90</v>
      </c>
      <c r="L105" s="21">
        <v>70</v>
      </c>
      <c r="M105" s="21">
        <v>40</v>
      </c>
      <c r="N105" s="21">
        <v>30</v>
      </c>
      <c r="O105" s="21">
        <v>35</v>
      </c>
      <c r="P105" s="21">
        <v>55</v>
      </c>
      <c r="Q105" s="21">
        <v>75</v>
      </c>
      <c r="R105" s="21">
        <v>105</v>
      </c>
      <c r="S105" s="21">
        <v>100</v>
      </c>
      <c r="T105" s="21">
        <v>115</v>
      </c>
      <c r="U105" s="21">
        <v>135</v>
      </c>
      <c r="V105" s="21">
        <v>145</v>
      </c>
      <c r="W105" s="21">
        <v>295</v>
      </c>
      <c r="X105" s="21">
        <v>460</v>
      </c>
      <c r="Y105" s="21">
        <v>90</v>
      </c>
      <c r="Z105" s="21">
        <v>95</v>
      </c>
      <c r="AA105" s="21">
        <v>100</v>
      </c>
      <c r="AB105" s="21">
        <v>90</v>
      </c>
      <c r="AC105" s="21">
        <v>90</v>
      </c>
      <c r="AD105" s="21">
        <v>150</v>
      </c>
      <c r="AE105" s="21">
        <v>105</v>
      </c>
      <c r="AF105" s="21">
        <v>110</v>
      </c>
      <c r="AG105" s="21">
        <v>80</v>
      </c>
      <c r="AH105" s="21">
        <v>75</v>
      </c>
      <c r="AI105" s="21">
        <v>65</v>
      </c>
      <c r="AJ105" s="7">
        <v>75</v>
      </c>
      <c r="AK105" s="7">
        <v>95</v>
      </c>
      <c r="AL105" s="7">
        <v>125</v>
      </c>
      <c r="AM105" s="7">
        <v>155</v>
      </c>
      <c r="AN105" s="7">
        <v>144</v>
      </c>
      <c r="AO105" s="7">
        <v>169</v>
      </c>
      <c r="AP105" s="7">
        <v>206</v>
      </c>
      <c r="AQ105" s="7">
        <v>195</v>
      </c>
      <c r="AR105" s="7">
        <v>211</v>
      </c>
      <c r="AS105" s="7">
        <v>234</v>
      </c>
      <c r="AT105" s="7">
        <v>252</v>
      </c>
      <c r="AU105" s="7">
        <v>114</v>
      </c>
      <c r="AV105" s="7">
        <v>126</v>
      </c>
      <c r="AW105" s="7">
        <v>143</v>
      </c>
    </row>
    <row r="106" spans="1:49" x14ac:dyDescent="0.3">
      <c r="A106" t="s">
        <v>26</v>
      </c>
      <c r="B106" s="21"/>
      <c r="C106" s="21"/>
      <c r="D106" s="21"/>
      <c r="E106" s="21"/>
      <c r="F106" s="21"/>
      <c r="G106" s="21"/>
      <c r="H106" s="21"/>
      <c r="I106" s="21">
        <v>40</v>
      </c>
      <c r="J106" s="21">
        <v>0</v>
      </c>
      <c r="K106" s="21">
        <v>5</v>
      </c>
      <c r="L106" s="21">
        <v>10</v>
      </c>
      <c r="M106" s="21">
        <v>15</v>
      </c>
      <c r="N106" s="21">
        <v>15</v>
      </c>
      <c r="O106" s="21">
        <v>30</v>
      </c>
      <c r="P106" s="21">
        <v>25</v>
      </c>
      <c r="Q106" s="21">
        <v>45</v>
      </c>
      <c r="R106" s="21">
        <v>55</v>
      </c>
      <c r="S106" s="21">
        <v>55</v>
      </c>
      <c r="T106" s="21">
        <v>30</v>
      </c>
      <c r="U106" s="21">
        <v>55</v>
      </c>
      <c r="V106" s="21">
        <v>60</v>
      </c>
      <c r="W106" s="21">
        <v>105</v>
      </c>
      <c r="X106" s="21">
        <v>100</v>
      </c>
      <c r="Y106" s="21">
        <v>50</v>
      </c>
      <c r="Z106" s="21">
        <v>45</v>
      </c>
      <c r="AA106" s="21">
        <v>40</v>
      </c>
      <c r="AB106" s="21">
        <v>55</v>
      </c>
      <c r="AC106" s="21">
        <v>60</v>
      </c>
      <c r="AD106" s="21">
        <v>55</v>
      </c>
      <c r="AE106" s="21">
        <v>90</v>
      </c>
      <c r="AF106" s="21">
        <v>110</v>
      </c>
      <c r="AG106" s="21">
        <v>110</v>
      </c>
      <c r="AH106" s="21">
        <v>135</v>
      </c>
      <c r="AI106" s="21">
        <v>165</v>
      </c>
      <c r="AJ106" s="7">
        <v>150</v>
      </c>
      <c r="AK106" s="7">
        <v>105</v>
      </c>
      <c r="AL106" s="7">
        <v>105</v>
      </c>
      <c r="AM106" s="7">
        <v>45</v>
      </c>
      <c r="AN106" s="7">
        <v>80</v>
      </c>
      <c r="AO106" s="7">
        <v>96</v>
      </c>
      <c r="AP106" s="7">
        <v>69</v>
      </c>
      <c r="AQ106" s="7">
        <v>69</v>
      </c>
      <c r="AR106" s="7">
        <v>81</v>
      </c>
      <c r="AS106" s="7">
        <v>72</v>
      </c>
      <c r="AT106" s="7">
        <v>60</v>
      </c>
      <c r="AU106" s="7">
        <v>74</v>
      </c>
      <c r="AV106" s="7">
        <v>92</v>
      </c>
      <c r="AW106" s="7">
        <v>74</v>
      </c>
    </row>
    <row r="107" spans="1:49" x14ac:dyDescent="0.3">
      <c r="A107" t="s">
        <v>72</v>
      </c>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7"/>
      <c r="AK107" s="7"/>
      <c r="AL107" s="7"/>
      <c r="AM107" s="7"/>
      <c r="AN107" s="7">
        <v>15</v>
      </c>
      <c r="AO107" s="7">
        <v>18</v>
      </c>
      <c r="AP107" s="7">
        <v>19</v>
      </c>
      <c r="AQ107" s="7">
        <v>20</v>
      </c>
      <c r="AR107" s="7">
        <v>18</v>
      </c>
      <c r="AS107" s="7">
        <v>19</v>
      </c>
      <c r="AT107" s="7">
        <v>17</v>
      </c>
      <c r="AU107" s="7">
        <v>18</v>
      </c>
      <c r="AV107" s="7">
        <v>25</v>
      </c>
      <c r="AW107" s="7">
        <v>24</v>
      </c>
    </row>
    <row r="108" spans="1:49" x14ac:dyDescent="0.3">
      <c r="A108" t="s">
        <v>14</v>
      </c>
      <c r="B108" s="21"/>
      <c r="C108" s="21"/>
      <c r="D108" s="21"/>
      <c r="E108" s="21"/>
      <c r="F108" s="21"/>
      <c r="G108" s="21"/>
      <c r="H108" s="21"/>
      <c r="I108" s="21">
        <v>15</v>
      </c>
      <c r="J108" s="21">
        <v>10</v>
      </c>
      <c r="K108" s="21">
        <v>10</v>
      </c>
      <c r="L108" s="21">
        <v>5</v>
      </c>
      <c r="M108" s="21">
        <v>5</v>
      </c>
      <c r="N108" s="21">
        <v>5</v>
      </c>
      <c r="O108" s="21">
        <v>5</v>
      </c>
      <c r="P108" s="21">
        <v>5</v>
      </c>
      <c r="Q108" s="21">
        <v>5</v>
      </c>
      <c r="R108" s="21">
        <v>5</v>
      </c>
      <c r="S108" s="21">
        <v>5</v>
      </c>
      <c r="T108" s="21">
        <v>5</v>
      </c>
      <c r="U108" s="21">
        <v>5</v>
      </c>
      <c r="V108" s="21">
        <v>10</v>
      </c>
      <c r="W108" s="21">
        <v>15</v>
      </c>
      <c r="X108" s="21">
        <v>20</v>
      </c>
      <c r="Y108" s="21">
        <v>15</v>
      </c>
      <c r="Z108" s="21">
        <v>15</v>
      </c>
      <c r="AA108" s="21">
        <v>20</v>
      </c>
      <c r="AB108" s="21">
        <v>20</v>
      </c>
      <c r="AC108" s="21">
        <v>25</v>
      </c>
      <c r="AD108" s="21">
        <v>25</v>
      </c>
      <c r="AE108" s="21">
        <v>30</v>
      </c>
      <c r="AF108" s="21">
        <v>15</v>
      </c>
      <c r="AG108" s="21">
        <v>25</v>
      </c>
      <c r="AH108" s="21">
        <v>20</v>
      </c>
      <c r="AI108" s="21">
        <v>20</v>
      </c>
      <c r="AJ108" s="7">
        <v>20</v>
      </c>
      <c r="AK108" s="7">
        <v>30</v>
      </c>
      <c r="AL108" s="7">
        <v>45</v>
      </c>
      <c r="AM108" s="7">
        <v>59</v>
      </c>
      <c r="AN108" s="7">
        <v>69</v>
      </c>
      <c r="AO108" s="7">
        <v>72</v>
      </c>
      <c r="AP108" s="7">
        <v>77</v>
      </c>
      <c r="AQ108" s="7">
        <v>82</v>
      </c>
      <c r="AR108" s="7">
        <v>88</v>
      </c>
      <c r="AS108" s="7">
        <v>84</v>
      </c>
      <c r="AT108" s="7">
        <v>87</v>
      </c>
      <c r="AU108" s="7">
        <v>77</v>
      </c>
      <c r="AV108" s="7">
        <v>87</v>
      </c>
      <c r="AW108" s="7">
        <v>94</v>
      </c>
    </row>
    <row r="109" spans="1:49" s="3" customFormat="1" x14ac:dyDescent="0.3">
      <c r="A109" s="3" t="s">
        <v>29</v>
      </c>
      <c r="B109" s="22">
        <f t="shared" ref="B109:AW109" si="77">SUM(B99:B108)</f>
        <v>0</v>
      </c>
      <c r="C109" s="22">
        <f t="shared" si="77"/>
        <v>0</v>
      </c>
      <c r="D109" s="22">
        <f t="shared" si="77"/>
        <v>0</v>
      </c>
      <c r="E109" s="22">
        <f t="shared" si="77"/>
        <v>0</v>
      </c>
      <c r="F109" s="22">
        <f t="shared" si="77"/>
        <v>0</v>
      </c>
      <c r="G109" s="22">
        <f t="shared" si="77"/>
        <v>0</v>
      </c>
      <c r="H109" s="22">
        <f t="shared" si="77"/>
        <v>0</v>
      </c>
      <c r="I109" s="22">
        <f t="shared" si="77"/>
        <v>230</v>
      </c>
      <c r="J109" s="22">
        <f t="shared" si="77"/>
        <v>180</v>
      </c>
      <c r="K109" s="22">
        <f t="shared" si="77"/>
        <v>180</v>
      </c>
      <c r="L109" s="22">
        <f t="shared" si="77"/>
        <v>170</v>
      </c>
      <c r="M109" s="22">
        <f t="shared" si="77"/>
        <v>170</v>
      </c>
      <c r="N109" s="22">
        <f t="shared" si="77"/>
        <v>180</v>
      </c>
      <c r="O109" s="22">
        <f t="shared" si="77"/>
        <v>300</v>
      </c>
      <c r="P109" s="22">
        <f t="shared" si="77"/>
        <v>265</v>
      </c>
      <c r="Q109" s="22">
        <f t="shared" si="77"/>
        <v>360</v>
      </c>
      <c r="R109" s="22">
        <f t="shared" si="77"/>
        <v>420</v>
      </c>
      <c r="S109" s="22">
        <f t="shared" si="77"/>
        <v>380</v>
      </c>
      <c r="T109" s="22">
        <f t="shared" si="77"/>
        <v>415</v>
      </c>
      <c r="U109" s="22">
        <f t="shared" si="77"/>
        <v>515</v>
      </c>
      <c r="V109" s="22">
        <f t="shared" si="77"/>
        <v>605</v>
      </c>
      <c r="W109" s="22">
        <f t="shared" si="77"/>
        <v>940</v>
      </c>
      <c r="X109" s="22">
        <f t="shared" si="77"/>
        <v>1125</v>
      </c>
      <c r="Y109" s="22">
        <f t="shared" si="77"/>
        <v>640</v>
      </c>
      <c r="Z109" s="22">
        <f t="shared" si="77"/>
        <v>675</v>
      </c>
      <c r="AA109" s="22">
        <f t="shared" si="77"/>
        <v>710</v>
      </c>
      <c r="AB109" s="22">
        <f t="shared" si="77"/>
        <v>725</v>
      </c>
      <c r="AC109" s="22">
        <f t="shared" si="77"/>
        <v>790</v>
      </c>
      <c r="AD109" s="22">
        <f t="shared" si="77"/>
        <v>870</v>
      </c>
      <c r="AE109" s="22">
        <f t="shared" si="77"/>
        <v>865</v>
      </c>
      <c r="AF109" s="22">
        <f t="shared" si="77"/>
        <v>920</v>
      </c>
      <c r="AG109" s="22">
        <f t="shared" si="77"/>
        <v>1090</v>
      </c>
      <c r="AH109" s="22">
        <f t="shared" si="77"/>
        <v>1090</v>
      </c>
      <c r="AI109" s="22">
        <f t="shared" si="77"/>
        <v>1090</v>
      </c>
      <c r="AJ109" s="8">
        <f t="shared" si="77"/>
        <v>890</v>
      </c>
      <c r="AK109" s="8">
        <f t="shared" si="77"/>
        <v>1155</v>
      </c>
      <c r="AL109" s="8">
        <f t="shared" si="77"/>
        <v>1645</v>
      </c>
      <c r="AM109" s="8">
        <f t="shared" si="77"/>
        <v>1358</v>
      </c>
      <c r="AN109" s="8">
        <f t="shared" si="77"/>
        <v>2185</v>
      </c>
      <c r="AO109" s="8">
        <f t="shared" si="77"/>
        <v>1695</v>
      </c>
      <c r="AP109" s="8">
        <f t="shared" si="77"/>
        <v>1193</v>
      </c>
      <c r="AQ109" s="8">
        <f t="shared" si="77"/>
        <v>1187</v>
      </c>
      <c r="AR109" s="8">
        <f t="shared" si="77"/>
        <v>1463</v>
      </c>
      <c r="AS109" s="8">
        <f t="shared" si="77"/>
        <v>1384</v>
      </c>
      <c r="AT109" s="8">
        <f t="shared" si="77"/>
        <v>1831</v>
      </c>
      <c r="AU109" s="8">
        <f t="shared" si="77"/>
        <v>851</v>
      </c>
      <c r="AV109" s="8">
        <f t="shared" si="77"/>
        <v>1131</v>
      </c>
      <c r="AW109" s="8">
        <f t="shared" si="77"/>
        <v>1500</v>
      </c>
    </row>
    <row r="110" spans="1:49" s="2" customFormat="1" x14ac:dyDescent="0.3">
      <c r="A110" s="2" t="s">
        <v>24</v>
      </c>
      <c r="B110" s="25">
        <f t="shared" ref="B110:AW110" si="78">B109+B96+B83+B70+B57</f>
        <v>2580</v>
      </c>
      <c r="C110" s="25">
        <f t="shared" si="78"/>
        <v>2400</v>
      </c>
      <c r="D110" s="25">
        <f t="shared" si="78"/>
        <v>2650</v>
      </c>
      <c r="E110" s="25">
        <f t="shared" si="78"/>
        <v>2710</v>
      </c>
      <c r="F110" s="25">
        <f t="shared" si="78"/>
        <v>2850</v>
      </c>
      <c r="G110" s="25">
        <f t="shared" si="78"/>
        <v>2330</v>
      </c>
      <c r="H110" s="25">
        <f t="shared" si="78"/>
        <v>2430</v>
      </c>
      <c r="I110" s="25">
        <f t="shared" si="78"/>
        <v>2330</v>
      </c>
      <c r="J110" s="25">
        <f t="shared" si="78"/>
        <v>2210</v>
      </c>
      <c r="K110" s="25">
        <f t="shared" si="78"/>
        <v>2675</v>
      </c>
      <c r="L110" s="25">
        <f t="shared" si="78"/>
        <v>2900</v>
      </c>
      <c r="M110" s="25">
        <f t="shared" si="78"/>
        <v>2930</v>
      </c>
      <c r="N110" s="25">
        <f t="shared" si="78"/>
        <v>3405</v>
      </c>
      <c r="O110" s="25">
        <f t="shared" si="78"/>
        <v>3770</v>
      </c>
      <c r="P110" s="25">
        <f t="shared" si="78"/>
        <v>3605</v>
      </c>
      <c r="Q110" s="25">
        <f t="shared" si="78"/>
        <v>3915</v>
      </c>
      <c r="R110" s="25">
        <f t="shared" si="78"/>
        <v>4275</v>
      </c>
      <c r="S110" s="25">
        <f t="shared" si="78"/>
        <v>4045</v>
      </c>
      <c r="T110" s="25">
        <f t="shared" si="78"/>
        <v>4300</v>
      </c>
      <c r="U110" s="25">
        <f t="shared" si="78"/>
        <v>4820</v>
      </c>
      <c r="V110" s="25">
        <f t="shared" si="78"/>
        <v>5030</v>
      </c>
      <c r="W110" s="25">
        <f t="shared" si="78"/>
        <v>5310</v>
      </c>
      <c r="X110" s="25">
        <f t="shared" si="78"/>
        <v>5500</v>
      </c>
      <c r="Y110" s="25">
        <f t="shared" si="78"/>
        <v>5775</v>
      </c>
      <c r="Z110" s="25">
        <f t="shared" si="78"/>
        <v>6010</v>
      </c>
      <c r="AA110" s="25">
        <f t="shared" si="78"/>
        <v>6150</v>
      </c>
      <c r="AB110" s="25">
        <f t="shared" si="78"/>
        <v>6760</v>
      </c>
      <c r="AC110" s="25">
        <f t="shared" si="78"/>
        <v>7035</v>
      </c>
      <c r="AD110" s="25">
        <f t="shared" si="78"/>
        <v>7175</v>
      </c>
      <c r="AE110" s="25">
        <f t="shared" si="78"/>
        <v>7230</v>
      </c>
      <c r="AF110" s="25">
        <f t="shared" si="78"/>
        <v>7965</v>
      </c>
      <c r="AG110" s="25">
        <f t="shared" si="78"/>
        <v>7890.0199310874013</v>
      </c>
      <c r="AH110" s="25">
        <f t="shared" si="78"/>
        <v>8270</v>
      </c>
      <c r="AI110" s="25">
        <f t="shared" si="78"/>
        <v>7990</v>
      </c>
      <c r="AJ110" s="10">
        <f t="shared" si="78"/>
        <v>6795</v>
      </c>
      <c r="AK110" s="10">
        <f t="shared" si="78"/>
        <v>7905</v>
      </c>
      <c r="AL110" s="10">
        <f t="shared" si="78"/>
        <v>8095</v>
      </c>
      <c r="AM110" s="10">
        <f t="shared" si="78"/>
        <v>7902</v>
      </c>
      <c r="AN110" s="10">
        <f t="shared" si="78"/>
        <v>8419</v>
      </c>
      <c r="AO110" s="10">
        <f t="shared" si="78"/>
        <v>7939</v>
      </c>
      <c r="AP110" s="10">
        <f t="shared" si="78"/>
        <v>8290</v>
      </c>
      <c r="AQ110" s="10">
        <f t="shared" si="78"/>
        <v>8249</v>
      </c>
      <c r="AR110" s="10">
        <f t="shared" si="78"/>
        <v>7978</v>
      </c>
      <c r="AS110" s="10">
        <f t="shared" si="78"/>
        <v>7870</v>
      </c>
      <c r="AT110" s="10">
        <f t="shared" si="78"/>
        <v>8368</v>
      </c>
      <c r="AU110" s="10">
        <f t="shared" si="78"/>
        <v>7197</v>
      </c>
      <c r="AV110" s="10">
        <f t="shared" si="78"/>
        <v>6752</v>
      </c>
      <c r="AW110" s="10">
        <f t="shared" si="78"/>
        <v>6802</v>
      </c>
    </row>
    <row r="112" spans="1:49" x14ac:dyDescent="0.3">
      <c r="A112" s="36" t="s">
        <v>40</v>
      </c>
      <c r="B112" s="21" t="s">
        <v>74</v>
      </c>
    </row>
    <row r="113" spans="1:49" x14ac:dyDescent="0.3">
      <c r="A113" s="36" t="s">
        <v>42</v>
      </c>
      <c r="B113" s="21" t="s">
        <v>48</v>
      </c>
    </row>
    <row r="114" spans="1:49" x14ac:dyDescent="0.3">
      <c r="A114" s="36" t="s">
        <v>45</v>
      </c>
      <c r="B114" s="21" t="s">
        <v>69</v>
      </c>
    </row>
    <row r="115" spans="1:49" x14ac:dyDescent="0.3">
      <c r="A115" s="36" t="s">
        <v>46</v>
      </c>
      <c r="B115" s="21" t="s">
        <v>47</v>
      </c>
    </row>
    <row r="116" spans="1:49" x14ac:dyDescent="0.3">
      <c r="A116" s="36" t="s">
        <v>70</v>
      </c>
      <c r="B116" s="21" t="s">
        <v>73</v>
      </c>
    </row>
    <row r="117" spans="1:49" x14ac:dyDescent="0.3">
      <c r="A117" s="36" t="s">
        <v>75</v>
      </c>
      <c r="B117" s="21" t="s">
        <v>76</v>
      </c>
    </row>
    <row r="119" spans="1:49" x14ac:dyDescent="0.3">
      <c r="A119" s="1" t="s">
        <v>35</v>
      </c>
    </row>
    <row r="121" spans="1:49" s="1" customFormat="1" x14ac:dyDescent="0.3">
      <c r="A121" s="1" t="s">
        <v>1</v>
      </c>
      <c r="B121" s="20">
        <f t="shared" ref="B121:AC121" si="79">C121-1</f>
        <v>1975</v>
      </c>
      <c r="C121" s="20">
        <f t="shared" si="79"/>
        <v>1976</v>
      </c>
      <c r="D121" s="20">
        <f t="shared" si="79"/>
        <v>1977</v>
      </c>
      <c r="E121" s="20">
        <f t="shared" si="79"/>
        <v>1978</v>
      </c>
      <c r="F121" s="20">
        <f t="shared" si="79"/>
        <v>1979</v>
      </c>
      <c r="G121" s="20">
        <f t="shared" si="79"/>
        <v>1980</v>
      </c>
      <c r="H121" s="20">
        <f t="shared" si="79"/>
        <v>1981</v>
      </c>
      <c r="I121" s="20">
        <f t="shared" si="79"/>
        <v>1982</v>
      </c>
      <c r="J121" s="20">
        <f t="shared" si="79"/>
        <v>1983</v>
      </c>
      <c r="K121" s="20">
        <f>L121-1</f>
        <v>1984</v>
      </c>
      <c r="L121" s="20">
        <f>M121-1</f>
        <v>1985</v>
      </c>
      <c r="M121" s="20">
        <f t="shared" si="79"/>
        <v>1986</v>
      </c>
      <c r="N121" s="20">
        <f t="shared" si="79"/>
        <v>1987</v>
      </c>
      <c r="O121" s="20">
        <f t="shared" si="79"/>
        <v>1988</v>
      </c>
      <c r="P121" s="20">
        <f t="shared" si="79"/>
        <v>1989</v>
      </c>
      <c r="Q121" s="20">
        <f t="shared" si="79"/>
        <v>1990</v>
      </c>
      <c r="R121" s="20">
        <f t="shared" si="79"/>
        <v>1991</v>
      </c>
      <c r="S121" s="20">
        <f t="shared" si="79"/>
        <v>1992</v>
      </c>
      <c r="T121" s="20">
        <f t="shared" si="79"/>
        <v>1993</v>
      </c>
      <c r="U121" s="20">
        <f t="shared" si="79"/>
        <v>1994</v>
      </c>
      <c r="V121" s="20">
        <f t="shared" si="79"/>
        <v>1995</v>
      </c>
      <c r="W121" s="20">
        <f t="shared" si="79"/>
        <v>1996</v>
      </c>
      <c r="X121" s="20">
        <f t="shared" si="79"/>
        <v>1997</v>
      </c>
      <c r="Y121" s="20">
        <f t="shared" si="79"/>
        <v>1998</v>
      </c>
      <c r="Z121" s="20">
        <f t="shared" si="79"/>
        <v>1999</v>
      </c>
      <c r="AA121" s="20">
        <f t="shared" si="79"/>
        <v>2000</v>
      </c>
      <c r="AB121" s="20">
        <f t="shared" si="79"/>
        <v>2001</v>
      </c>
      <c r="AC121" s="20">
        <f t="shared" si="79"/>
        <v>2002</v>
      </c>
      <c r="AD121" s="20">
        <f>AE121-1</f>
        <v>2003</v>
      </c>
      <c r="AE121" s="20">
        <v>2004</v>
      </c>
      <c r="AF121" s="20">
        <v>2005</v>
      </c>
      <c r="AG121" s="20">
        <v>2006</v>
      </c>
      <c r="AH121" s="20">
        <v>2007</v>
      </c>
      <c r="AI121" s="20">
        <v>2008</v>
      </c>
      <c r="AJ121" s="12">
        <v>2009</v>
      </c>
      <c r="AK121" s="12">
        <v>2010</v>
      </c>
      <c r="AL121" s="12">
        <v>2011</v>
      </c>
      <c r="AM121" s="12">
        <v>2012</v>
      </c>
      <c r="AN121" s="12">
        <v>2013</v>
      </c>
      <c r="AO121" s="12">
        <f>AN121+1</f>
        <v>2014</v>
      </c>
      <c r="AP121" s="12">
        <f>AO121+1</f>
        <v>2015</v>
      </c>
      <c r="AQ121" s="12">
        <f>AP121+1</f>
        <v>2016</v>
      </c>
      <c r="AR121" s="12">
        <f>AQ121+1</f>
        <v>2017</v>
      </c>
      <c r="AS121" s="12">
        <f>AR121+1</f>
        <v>2018</v>
      </c>
      <c r="AT121" s="12"/>
      <c r="AU121" s="12"/>
      <c r="AV121" s="12"/>
      <c r="AW121" s="12"/>
    </row>
    <row r="122" spans="1:49" x14ac:dyDescent="0.3">
      <c r="A122" s="1" t="s">
        <v>20</v>
      </c>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7"/>
      <c r="AK122" s="7"/>
      <c r="AL122" s="7"/>
      <c r="AM122" s="7"/>
      <c r="AN122" s="7"/>
      <c r="AO122" s="7"/>
      <c r="AP122" s="7"/>
      <c r="AQ122" s="7"/>
      <c r="AR122" s="7"/>
      <c r="AS122" s="7"/>
      <c r="AT122" s="7"/>
      <c r="AU122" s="7"/>
      <c r="AV122" s="7"/>
      <c r="AW122" s="7"/>
    </row>
    <row r="123" spans="1:49" s="4" customFormat="1" x14ac:dyDescent="0.3">
      <c r="A123" s="4" t="s">
        <v>71</v>
      </c>
      <c r="B123" s="27" t="s">
        <v>22</v>
      </c>
      <c r="C123" s="27" t="s">
        <v>22</v>
      </c>
      <c r="D123" s="27" t="s">
        <v>22</v>
      </c>
      <c r="E123" s="27" t="s">
        <v>22</v>
      </c>
      <c r="F123" s="27" t="s">
        <v>22</v>
      </c>
      <c r="G123" s="27" t="s">
        <v>22</v>
      </c>
      <c r="H123" s="27" t="s">
        <v>22</v>
      </c>
      <c r="I123" s="27">
        <v>0</v>
      </c>
      <c r="J123" s="27">
        <v>0</v>
      </c>
      <c r="K123" s="27">
        <v>0</v>
      </c>
      <c r="L123" s="27">
        <v>0</v>
      </c>
      <c r="M123" s="27">
        <v>0</v>
      </c>
      <c r="N123" s="27">
        <v>0</v>
      </c>
      <c r="O123" s="27">
        <v>0</v>
      </c>
      <c r="P123" s="27">
        <v>0</v>
      </c>
      <c r="Q123" s="27">
        <v>0</v>
      </c>
      <c r="R123" s="28">
        <v>-5</v>
      </c>
      <c r="S123" s="28">
        <v>-5</v>
      </c>
      <c r="T123" s="28">
        <v>-5</v>
      </c>
      <c r="U123" s="28">
        <v>-10</v>
      </c>
      <c r="V123" s="28">
        <v>-15</v>
      </c>
      <c r="W123" s="28">
        <v>-20</v>
      </c>
      <c r="X123" s="28">
        <v>-25</v>
      </c>
      <c r="Y123" s="28">
        <v>-30</v>
      </c>
      <c r="Z123" s="28">
        <v>-30</v>
      </c>
      <c r="AA123" s="28">
        <v>-40</v>
      </c>
      <c r="AB123" s="28">
        <v>-70</v>
      </c>
      <c r="AC123" s="28">
        <v>-90</v>
      </c>
      <c r="AD123" s="28">
        <v>-115</v>
      </c>
      <c r="AE123" s="28">
        <v>-145</v>
      </c>
      <c r="AF123" s="27" t="s">
        <v>22</v>
      </c>
      <c r="AG123" s="27" t="s">
        <v>22</v>
      </c>
      <c r="AH123" s="27" t="s">
        <v>22</v>
      </c>
      <c r="AI123" s="27" t="s">
        <v>22</v>
      </c>
      <c r="AJ123" s="15"/>
      <c r="AK123" s="15"/>
      <c r="AL123" s="15"/>
      <c r="AM123" s="15"/>
      <c r="AN123" s="7"/>
      <c r="AO123" s="7"/>
      <c r="AP123" s="7"/>
      <c r="AQ123" s="7"/>
      <c r="AR123" s="7"/>
      <c r="AS123" s="7"/>
      <c r="AT123" s="7"/>
      <c r="AU123" s="7"/>
      <c r="AV123" s="7"/>
      <c r="AW123" s="7"/>
    </row>
    <row r="124" spans="1:49" s="4" customFormat="1" x14ac:dyDescent="0.3">
      <c r="A124" s="4" t="s">
        <v>12</v>
      </c>
      <c r="B124" s="27" t="s">
        <v>22</v>
      </c>
      <c r="C124" s="27" t="s">
        <v>22</v>
      </c>
      <c r="D124" s="27" t="s">
        <v>22</v>
      </c>
      <c r="E124" s="27" t="s">
        <v>22</v>
      </c>
      <c r="F124" s="27" t="s">
        <v>22</v>
      </c>
      <c r="G124" s="27" t="s">
        <v>22</v>
      </c>
      <c r="H124" s="27" t="s">
        <v>22</v>
      </c>
      <c r="I124" s="27" t="s">
        <v>22</v>
      </c>
      <c r="J124" s="27" t="s">
        <v>22</v>
      </c>
      <c r="K124" s="27" t="s">
        <v>22</v>
      </c>
      <c r="L124" s="27" t="s">
        <v>22</v>
      </c>
      <c r="M124" s="27" t="s">
        <v>22</v>
      </c>
      <c r="N124" s="27" t="s">
        <v>22</v>
      </c>
      <c r="O124" s="27" t="s">
        <v>22</v>
      </c>
      <c r="P124" s="27" t="s">
        <v>22</v>
      </c>
      <c r="Q124" s="27" t="s">
        <v>22</v>
      </c>
      <c r="R124" s="27" t="s">
        <v>22</v>
      </c>
      <c r="S124" s="27" t="s">
        <v>22</v>
      </c>
      <c r="T124" s="27" t="s">
        <v>22</v>
      </c>
      <c r="U124" s="27" t="s">
        <v>22</v>
      </c>
      <c r="V124" s="27" t="s">
        <v>22</v>
      </c>
      <c r="W124" s="27" t="s">
        <v>22</v>
      </c>
      <c r="X124" s="27" t="s">
        <v>22</v>
      </c>
      <c r="Y124" s="27" t="s">
        <v>22</v>
      </c>
      <c r="Z124" s="27" t="s">
        <v>22</v>
      </c>
      <c r="AA124" s="27" t="s">
        <v>22</v>
      </c>
      <c r="AB124" s="27" t="s">
        <v>22</v>
      </c>
      <c r="AC124" s="27" t="s">
        <v>22</v>
      </c>
      <c r="AD124" s="27" t="s">
        <v>22</v>
      </c>
      <c r="AE124" s="27" t="s">
        <v>22</v>
      </c>
      <c r="AF124" s="27" t="s">
        <v>22</v>
      </c>
      <c r="AG124" s="27" t="s">
        <v>22</v>
      </c>
      <c r="AH124" s="27" t="s">
        <v>22</v>
      </c>
      <c r="AI124" s="27" t="s">
        <v>22</v>
      </c>
      <c r="AJ124" s="15"/>
      <c r="AK124" s="15"/>
      <c r="AL124" s="15"/>
      <c r="AM124" s="15"/>
      <c r="AN124" s="7"/>
      <c r="AO124" s="7"/>
      <c r="AP124" s="7"/>
      <c r="AQ124" s="7"/>
      <c r="AR124" s="7"/>
      <c r="AS124" s="7"/>
      <c r="AT124" s="7"/>
      <c r="AU124" s="7"/>
      <c r="AV124" s="7"/>
      <c r="AW124" s="7"/>
    </row>
    <row r="125" spans="1:49" x14ac:dyDescent="0.3">
      <c r="A125" s="4" t="s">
        <v>25</v>
      </c>
      <c r="B125" s="27" t="s">
        <v>22</v>
      </c>
      <c r="C125" s="27" t="s">
        <v>22</v>
      </c>
      <c r="D125" s="27" t="s">
        <v>22</v>
      </c>
      <c r="E125" s="27" t="s">
        <v>22</v>
      </c>
      <c r="F125" s="27" t="s">
        <v>22</v>
      </c>
      <c r="G125" s="27" t="s">
        <v>22</v>
      </c>
      <c r="H125" s="27" t="s">
        <v>22</v>
      </c>
      <c r="I125" s="27" t="s">
        <v>22</v>
      </c>
      <c r="J125" s="27" t="s">
        <v>22</v>
      </c>
      <c r="K125" s="27" t="s">
        <v>22</v>
      </c>
      <c r="L125" s="27" t="s">
        <v>22</v>
      </c>
      <c r="M125" s="27" t="s">
        <v>22</v>
      </c>
      <c r="N125" s="27" t="s">
        <v>22</v>
      </c>
      <c r="O125" s="27" t="s">
        <v>22</v>
      </c>
      <c r="P125" s="27" t="s">
        <v>22</v>
      </c>
      <c r="Q125" s="27" t="s">
        <v>22</v>
      </c>
      <c r="R125" s="27" t="s">
        <v>22</v>
      </c>
      <c r="S125" s="27" t="s">
        <v>22</v>
      </c>
      <c r="T125" s="27" t="s">
        <v>22</v>
      </c>
      <c r="U125" s="27" t="s">
        <v>22</v>
      </c>
      <c r="V125" s="27" t="s">
        <v>22</v>
      </c>
      <c r="W125" s="27" t="s">
        <v>22</v>
      </c>
      <c r="X125" s="27" t="s">
        <v>22</v>
      </c>
      <c r="Y125" s="27" t="s">
        <v>22</v>
      </c>
      <c r="Z125" s="27" t="s">
        <v>22</v>
      </c>
      <c r="AA125" s="27" t="s">
        <v>22</v>
      </c>
      <c r="AB125" s="27" t="s">
        <v>22</v>
      </c>
      <c r="AC125" s="27" t="s">
        <v>22</v>
      </c>
      <c r="AD125" s="27" t="s">
        <v>22</v>
      </c>
      <c r="AE125" s="27" t="s">
        <v>22</v>
      </c>
      <c r="AF125" s="27" t="s">
        <v>22</v>
      </c>
      <c r="AG125" s="27" t="s">
        <v>22</v>
      </c>
      <c r="AH125" s="27" t="s">
        <v>22</v>
      </c>
      <c r="AI125" s="27" t="s">
        <v>22</v>
      </c>
      <c r="AN125" s="7"/>
      <c r="AO125" s="7"/>
      <c r="AP125" s="7"/>
      <c r="AQ125" s="7"/>
      <c r="AR125" s="7"/>
      <c r="AS125" s="7"/>
      <c r="AT125" s="7"/>
      <c r="AU125" s="7"/>
      <c r="AV125" s="7"/>
      <c r="AW125" s="7"/>
    </row>
    <row r="126" spans="1:49" s="3" customFormat="1" x14ac:dyDescent="0.3">
      <c r="A126" s="3" t="s">
        <v>29</v>
      </c>
      <c r="B126" s="29">
        <f>SUM(B123:B125)</f>
        <v>0</v>
      </c>
      <c r="C126" s="29">
        <f t="shared" ref="C126:Z126" si="80">SUM(C123:C125)</f>
        <v>0</v>
      </c>
      <c r="D126" s="29">
        <f t="shared" si="80"/>
        <v>0</v>
      </c>
      <c r="E126" s="29">
        <f t="shared" si="80"/>
        <v>0</v>
      </c>
      <c r="F126" s="29">
        <f t="shared" si="80"/>
        <v>0</v>
      </c>
      <c r="G126" s="29">
        <f t="shared" si="80"/>
        <v>0</v>
      </c>
      <c r="H126" s="29">
        <f t="shared" si="80"/>
        <v>0</v>
      </c>
      <c r="I126" s="29">
        <f t="shared" si="80"/>
        <v>0</v>
      </c>
      <c r="J126" s="29">
        <f t="shared" si="80"/>
        <v>0</v>
      </c>
      <c r="K126" s="29">
        <f t="shared" si="80"/>
        <v>0</v>
      </c>
      <c r="L126" s="29">
        <f t="shared" si="80"/>
        <v>0</v>
      </c>
      <c r="M126" s="29">
        <f t="shared" si="80"/>
        <v>0</v>
      </c>
      <c r="N126" s="29">
        <f t="shared" si="80"/>
        <v>0</v>
      </c>
      <c r="O126" s="29">
        <f t="shared" si="80"/>
        <v>0</v>
      </c>
      <c r="P126" s="29">
        <f t="shared" si="80"/>
        <v>0</v>
      </c>
      <c r="Q126" s="29">
        <f t="shared" si="80"/>
        <v>0</v>
      </c>
      <c r="R126" s="29">
        <f t="shared" si="80"/>
        <v>-5</v>
      </c>
      <c r="S126" s="29">
        <f t="shared" si="80"/>
        <v>-5</v>
      </c>
      <c r="T126" s="29">
        <f t="shared" si="80"/>
        <v>-5</v>
      </c>
      <c r="U126" s="29">
        <f t="shared" si="80"/>
        <v>-10</v>
      </c>
      <c r="V126" s="29">
        <f t="shared" si="80"/>
        <v>-15</v>
      </c>
      <c r="W126" s="29">
        <f t="shared" si="80"/>
        <v>-20</v>
      </c>
      <c r="X126" s="29">
        <f t="shared" si="80"/>
        <v>-25</v>
      </c>
      <c r="Y126" s="29">
        <f t="shared" si="80"/>
        <v>-30</v>
      </c>
      <c r="Z126" s="29">
        <f t="shared" si="80"/>
        <v>-30</v>
      </c>
      <c r="AA126" s="30">
        <f t="shared" ref="AA126" si="81">SUM(AA123:AA125)</f>
        <v>-40</v>
      </c>
      <c r="AB126" s="30">
        <f t="shared" ref="AB126" si="82">SUM(AB123:AB125)</f>
        <v>-70</v>
      </c>
      <c r="AC126" s="30">
        <f t="shared" ref="AC126" si="83">SUM(AC123:AC125)</f>
        <v>-90</v>
      </c>
      <c r="AD126" s="30">
        <f t="shared" ref="AD126" si="84">SUM(AD123:AD125)</f>
        <v>-115</v>
      </c>
      <c r="AE126" s="30">
        <f t="shared" ref="AE126" si="85">SUM(AE123:AE125)</f>
        <v>-145</v>
      </c>
      <c r="AF126" s="30">
        <f t="shared" ref="AF126" si="86">SUM(AF123:AF125)</f>
        <v>0</v>
      </c>
      <c r="AG126" s="30">
        <f t="shared" ref="AG126" si="87">SUM(AG123:AG125)</f>
        <v>0</v>
      </c>
      <c r="AH126" s="30">
        <f t="shared" ref="AH126" si="88">SUM(AH123:AH125)</f>
        <v>0</v>
      </c>
      <c r="AI126" s="30">
        <f t="shared" ref="AI126" si="89">SUM(AI123:AI125)</f>
        <v>0</v>
      </c>
      <c r="AJ126" s="16">
        <f t="shared" ref="AJ126" si="90">SUM(AJ123:AJ125)</f>
        <v>0</v>
      </c>
      <c r="AK126" s="16">
        <f t="shared" ref="AK126" si="91">SUM(AK123:AK125)</f>
        <v>0</v>
      </c>
      <c r="AL126" s="16">
        <f t="shared" ref="AL126" si="92">SUM(AL123:AL125)</f>
        <v>0</v>
      </c>
      <c r="AM126" s="16">
        <f t="shared" ref="AM126" si="93">SUM(AM123:AM125)</f>
        <v>0</v>
      </c>
      <c r="AN126" s="8"/>
      <c r="AO126" s="8"/>
      <c r="AP126" s="8"/>
      <c r="AQ126" s="8"/>
      <c r="AR126" s="8"/>
      <c r="AS126" s="8"/>
      <c r="AT126" s="8"/>
      <c r="AU126" s="8"/>
      <c r="AV126" s="8"/>
      <c r="AW126" s="8"/>
    </row>
    <row r="128" spans="1:49" x14ac:dyDescent="0.3">
      <c r="A128" s="1" t="s">
        <v>21</v>
      </c>
    </row>
    <row r="129" spans="1:49" x14ac:dyDescent="0.3">
      <c r="A129" s="4" t="s">
        <v>71</v>
      </c>
      <c r="B129" s="27" t="s">
        <v>22</v>
      </c>
      <c r="C129" s="27" t="s">
        <v>22</v>
      </c>
      <c r="D129" s="27" t="s">
        <v>22</v>
      </c>
      <c r="E129" s="27" t="s">
        <v>22</v>
      </c>
      <c r="F129" s="27" t="s">
        <v>22</v>
      </c>
      <c r="G129" s="27" t="s">
        <v>22</v>
      </c>
      <c r="H129" s="27" t="s">
        <v>22</v>
      </c>
      <c r="I129" s="27">
        <v>0</v>
      </c>
      <c r="J129" s="27">
        <v>0</v>
      </c>
      <c r="K129" s="27">
        <v>0</v>
      </c>
      <c r="L129" s="27">
        <v>0</v>
      </c>
      <c r="M129" s="18">
        <v>-5</v>
      </c>
      <c r="N129" s="18">
        <v>-15</v>
      </c>
      <c r="O129" s="18">
        <v>-25</v>
      </c>
      <c r="P129" s="18">
        <v>-25</v>
      </c>
      <c r="Q129" s="18">
        <v>-35</v>
      </c>
      <c r="R129" s="18">
        <v>-35</v>
      </c>
      <c r="S129" s="18">
        <v>-45</v>
      </c>
      <c r="T129" s="18">
        <v>-50</v>
      </c>
      <c r="U129" s="18">
        <v>-45</v>
      </c>
      <c r="V129" s="18">
        <v>-40</v>
      </c>
      <c r="W129" s="18">
        <v>-50</v>
      </c>
      <c r="X129" s="18">
        <v>-50</v>
      </c>
      <c r="Y129" s="18">
        <v>-55</v>
      </c>
      <c r="Z129" s="18">
        <v>-60</v>
      </c>
      <c r="AA129" s="18">
        <v>-60</v>
      </c>
      <c r="AB129" s="18">
        <v>-55</v>
      </c>
      <c r="AC129" s="18">
        <v>-55</v>
      </c>
      <c r="AD129" s="18">
        <v>-60</v>
      </c>
      <c r="AE129" s="18">
        <v>-55</v>
      </c>
      <c r="AN129" s="7"/>
      <c r="AO129" s="7"/>
      <c r="AP129" s="7"/>
      <c r="AQ129" s="7"/>
      <c r="AR129" s="7"/>
      <c r="AS129" s="7"/>
      <c r="AT129" s="7"/>
      <c r="AU129" s="7"/>
      <c r="AV129" s="7"/>
      <c r="AW129" s="7"/>
    </row>
    <row r="130" spans="1:49" x14ac:dyDescent="0.3">
      <c r="A130" s="4" t="s">
        <v>12</v>
      </c>
      <c r="B130" s="27" t="s">
        <v>22</v>
      </c>
      <c r="C130" s="27" t="s">
        <v>22</v>
      </c>
      <c r="D130" s="27" t="s">
        <v>22</v>
      </c>
      <c r="E130" s="27" t="s">
        <v>22</v>
      </c>
      <c r="F130" s="27" t="s">
        <v>22</v>
      </c>
      <c r="G130" s="27" t="s">
        <v>22</v>
      </c>
      <c r="H130" s="27" t="s">
        <v>22</v>
      </c>
      <c r="I130" s="27" t="s">
        <v>22</v>
      </c>
      <c r="J130" s="27" t="s">
        <v>22</v>
      </c>
      <c r="K130" s="27" t="s">
        <v>22</v>
      </c>
      <c r="L130" s="27" t="s">
        <v>22</v>
      </c>
      <c r="M130" s="27" t="s">
        <v>22</v>
      </c>
      <c r="N130" s="27" t="s">
        <v>22</v>
      </c>
      <c r="O130" s="27" t="s">
        <v>22</v>
      </c>
      <c r="P130" s="27" t="s">
        <v>22</v>
      </c>
      <c r="Q130" s="27" t="s">
        <v>22</v>
      </c>
      <c r="R130" s="27" t="s">
        <v>22</v>
      </c>
      <c r="S130" s="27" t="s">
        <v>22</v>
      </c>
      <c r="T130" s="27" t="s">
        <v>22</v>
      </c>
      <c r="U130" s="27" t="s">
        <v>22</v>
      </c>
      <c r="V130" s="27" t="s">
        <v>22</v>
      </c>
      <c r="W130" s="27" t="s">
        <v>22</v>
      </c>
      <c r="X130" s="27" t="s">
        <v>22</v>
      </c>
      <c r="Y130" s="27" t="s">
        <v>22</v>
      </c>
      <c r="Z130" s="27" t="s">
        <v>22</v>
      </c>
      <c r="AA130" s="27" t="s">
        <v>22</v>
      </c>
      <c r="AB130" s="27" t="s">
        <v>22</v>
      </c>
      <c r="AC130" s="27" t="s">
        <v>22</v>
      </c>
      <c r="AD130" s="27" t="s">
        <v>22</v>
      </c>
      <c r="AE130" s="27" t="s">
        <v>22</v>
      </c>
      <c r="AN130" s="7"/>
      <c r="AO130" s="7"/>
      <c r="AP130" s="7"/>
      <c r="AQ130" s="7"/>
      <c r="AR130" s="7"/>
      <c r="AS130" s="7"/>
      <c r="AT130" s="7"/>
      <c r="AU130" s="7"/>
      <c r="AV130" s="7"/>
      <c r="AW130" s="7"/>
    </row>
    <row r="131" spans="1:49" x14ac:dyDescent="0.3">
      <c r="A131" s="4" t="s">
        <v>25</v>
      </c>
      <c r="B131" s="27" t="s">
        <v>22</v>
      </c>
      <c r="C131" s="27" t="s">
        <v>22</v>
      </c>
      <c r="D131" s="27" t="s">
        <v>22</v>
      </c>
      <c r="E131" s="27" t="s">
        <v>22</v>
      </c>
      <c r="F131" s="27" t="s">
        <v>22</v>
      </c>
      <c r="G131" s="27" t="s">
        <v>22</v>
      </c>
      <c r="H131" s="27" t="s">
        <v>22</v>
      </c>
      <c r="I131" s="27" t="s">
        <v>22</v>
      </c>
      <c r="J131" s="27" t="s">
        <v>22</v>
      </c>
      <c r="K131" s="27" t="s">
        <v>22</v>
      </c>
      <c r="L131" s="27" t="s">
        <v>22</v>
      </c>
      <c r="M131" s="27" t="s">
        <v>22</v>
      </c>
      <c r="N131" s="27" t="s">
        <v>22</v>
      </c>
      <c r="O131" s="27" t="s">
        <v>22</v>
      </c>
      <c r="P131" s="27" t="s">
        <v>22</v>
      </c>
      <c r="Q131" s="27" t="s">
        <v>22</v>
      </c>
      <c r="R131" s="27" t="s">
        <v>22</v>
      </c>
      <c r="S131" s="27" t="s">
        <v>22</v>
      </c>
      <c r="T131" s="27" t="s">
        <v>22</v>
      </c>
      <c r="U131" s="27" t="s">
        <v>22</v>
      </c>
      <c r="V131" s="27" t="s">
        <v>22</v>
      </c>
      <c r="W131" s="27" t="s">
        <v>22</v>
      </c>
      <c r="X131" s="27" t="s">
        <v>22</v>
      </c>
      <c r="Y131" s="27" t="s">
        <v>22</v>
      </c>
      <c r="Z131" s="27" t="s">
        <v>22</v>
      </c>
      <c r="AA131" s="27" t="s">
        <v>22</v>
      </c>
      <c r="AB131" s="27" t="s">
        <v>22</v>
      </c>
      <c r="AC131" s="27" t="s">
        <v>22</v>
      </c>
      <c r="AD131" s="27" t="s">
        <v>22</v>
      </c>
      <c r="AE131" s="27" t="s">
        <v>22</v>
      </c>
      <c r="AN131" s="7"/>
      <c r="AO131" s="7"/>
      <c r="AP131" s="7"/>
      <c r="AQ131" s="7"/>
      <c r="AR131" s="7"/>
      <c r="AS131" s="7"/>
      <c r="AT131" s="7"/>
      <c r="AU131" s="7"/>
      <c r="AV131" s="7"/>
      <c r="AW131" s="7"/>
    </row>
    <row r="132" spans="1:49" s="3" customFormat="1" x14ac:dyDescent="0.3">
      <c r="A132" s="3" t="s">
        <v>29</v>
      </c>
      <c r="B132" s="29">
        <f>SUM(B129:B131)</f>
        <v>0</v>
      </c>
      <c r="C132" s="29">
        <f t="shared" ref="C132" si="94">SUM(C129:C131)</f>
        <v>0</v>
      </c>
      <c r="D132" s="29">
        <f t="shared" ref="D132" si="95">SUM(D129:D131)</f>
        <v>0</v>
      </c>
      <c r="E132" s="29">
        <f t="shared" ref="E132" si="96">SUM(E129:E131)</f>
        <v>0</v>
      </c>
      <c r="F132" s="29">
        <f t="shared" ref="F132" si="97">SUM(F129:F131)</f>
        <v>0</v>
      </c>
      <c r="G132" s="29">
        <f t="shared" ref="G132" si="98">SUM(G129:G131)</f>
        <v>0</v>
      </c>
      <c r="H132" s="29">
        <f t="shared" ref="H132" si="99">SUM(H129:H131)</f>
        <v>0</v>
      </c>
      <c r="I132" s="29">
        <f t="shared" ref="I132" si="100">SUM(I129:I131)</f>
        <v>0</v>
      </c>
      <c r="J132" s="29">
        <f t="shared" ref="J132" si="101">SUM(J129:J131)</f>
        <v>0</v>
      </c>
      <c r="K132" s="29">
        <f t="shared" ref="K132" si="102">SUM(K129:K131)</f>
        <v>0</v>
      </c>
      <c r="L132" s="29">
        <f t="shared" ref="L132" si="103">SUM(L129:L131)</f>
        <v>0</v>
      </c>
      <c r="M132" s="29">
        <f t="shared" ref="M132" si="104">SUM(M129:M131)</f>
        <v>-5</v>
      </c>
      <c r="N132" s="29">
        <f t="shared" ref="N132" si="105">SUM(N129:N131)</f>
        <v>-15</v>
      </c>
      <c r="O132" s="29">
        <f t="shared" ref="O132" si="106">SUM(O129:O131)</f>
        <v>-25</v>
      </c>
      <c r="P132" s="29">
        <f t="shared" ref="P132" si="107">SUM(P129:P131)</f>
        <v>-25</v>
      </c>
      <c r="Q132" s="29">
        <f t="shared" ref="Q132" si="108">SUM(Q129:Q131)</f>
        <v>-35</v>
      </c>
      <c r="R132" s="29">
        <f t="shared" ref="R132" si="109">SUM(R129:R131)</f>
        <v>-35</v>
      </c>
      <c r="S132" s="29">
        <f t="shared" ref="S132" si="110">SUM(S129:S131)</f>
        <v>-45</v>
      </c>
      <c r="T132" s="29">
        <f t="shared" ref="T132" si="111">SUM(T129:T131)</f>
        <v>-50</v>
      </c>
      <c r="U132" s="29">
        <f t="shared" ref="U132" si="112">SUM(U129:U131)</f>
        <v>-45</v>
      </c>
      <c r="V132" s="29">
        <f t="shared" ref="V132" si="113">SUM(V129:V131)</f>
        <v>-40</v>
      </c>
      <c r="W132" s="29">
        <f t="shared" ref="W132" si="114">SUM(W129:W131)</f>
        <v>-50</v>
      </c>
      <c r="X132" s="29">
        <f t="shared" ref="X132" si="115">SUM(X129:X131)</f>
        <v>-50</v>
      </c>
      <c r="Y132" s="29">
        <f t="shared" ref="Y132" si="116">SUM(Y129:Y131)</f>
        <v>-55</v>
      </c>
      <c r="Z132" s="29">
        <f t="shared" ref="Z132" si="117">SUM(Z129:Z131)</f>
        <v>-60</v>
      </c>
      <c r="AA132" s="30">
        <f t="shared" ref="AA132" si="118">SUM(AA129:AA131)</f>
        <v>-60</v>
      </c>
      <c r="AB132" s="30">
        <f t="shared" ref="AB132" si="119">SUM(AB129:AB131)</f>
        <v>-55</v>
      </c>
      <c r="AC132" s="30">
        <f t="shared" ref="AC132" si="120">SUM(AC129:AC131)</f>
        <v>-55</v>
      </c>
      <c r="AD132" s="30">
        <f t="shared" ref="AD132" si="121">SUM(AD129:AD131)</f>
        <v>-60</v>
      </c>
      <c r="AE132" s="30">
        <f t="shared" ref="AE132" si="122">SUM(AE129:AE131)</f>
        <v>-55</v>
      </c>
      <c r="AF132" s="30">
        <f t="shared" ref="AF132" si="123">SUM(AF129:AF131)</f>
        <v>0</v>
      </c>
      <c r="AG132" s="30">
        <f t="shared" ref="AG132" si="124">SUM(AG129:AG131)</f>
        <v>0</v>
      </c>
      <c r="AH132" s="30">
        <f t="shared" ref="AH132" si="125">SUM(AH129:AH131)</f>
        <v>0</v>
      </c>
      <c r="AI132" s="30">
        <f t="shared" ref="AI132" si="126">SUM(AI129:AI131)</f>
        <v>0</v>
      </c>
      <c r="AJ132" s="16">
        <f t="shared" ref="AJ132" si="127">SUM(AJ129:AJ131)</f>
        <v>0</v>
      </c>
      <c r="AK132" s="16">
        <f t="shared" ref="AK132" si="128">SUM(AK129:AK131)</f>
        <v>0</v>
      </c>
      <c r="AL132" s="16">
        <f t="shared" ref="AL132" si="129">SUM(AL129:AL131)</f>
        <v>0</v>
      </c>
      <c r="AM132" s="16">
        <f t="shared" ref="AM132" si="130">SUM(AM129:AM131)</f>
        <v>0</v>
      </c>
      <c r="AN132" s="8"/>
      <c r="AO132" s="8"/>
      <c r="AP132" s="8"/>
      <c r="AQ132" s="8"/>
      <c r="AR132" s="8"/>
      <c r="AS132" s="8"/>
      <c r="AT132" s="8"/>
      <c r="AU132" s="8"/>
      <c r="AV132" s="8"/>
      <c r="AW132" s="8"/>
    </row>
    <row r="134" spans="1:49" x14ac:dyDescent="0.3">
      <c r="A134" s="1" t="s">
        <v>5</v>
      </c>
    </row>
    <row r="135" spans="1:49" x14ac:dyDescent="0.3">
      <c r="A135" s="4" t="s">
        <v>71</v>
      </c>
      <c r="B135" s="27" t="s">
        <v>22</v>
      </c>
      <c r="C135" s="27" t="s">
        <v>22</v>
      </c>
      <c r="D135" s="27" t="s">
        <v>22</v>
      </c>
      <c r="E135" s="27" t="s">
        <v>22</v>
      </c>
      <c r="F135" s="27" t="s">
        <v>22</v>
      </c>
      <c r="G135" s="27" t="s">
        <v>22</v>
      </c>
      <c r="H135" s="27" t="s">
        <v>22</v>
      </c>
      <c r="I135" s="18">
        <v>-10</v>
      </c>
      <c r="J135" s="18">
        <v>-30</v>
      </c>
      <c r="K135" s="18">
        <v>-45</v>
      </c>
      <c r="L135" s="18">
        <v>-70</v>
      </c>
      <c r="M135" s="18">
        <v>-85</v>
      </c>
      <c r="N135" s="18">
        <v>-100</v>
      </c>
      <c r="O135" s="18">
        <v>-135</v>
      </c>
      <c r="P135" s="18">
        <v>-150</v>
      </c>
      <c r="Q135" s="18">
        <v>-175</v>
      </c>
      <c r="R135" s="18">
        <v>-165</v>
      </c>
      <c r="S135" s="18">
        <v>-180</v>
      </c>
      <c r="T135" s="18">
        <v>-200</v>
      </c>
      <c r="U135" s="18">
        <v>-230</v>
      </c>
      <c r="V135" s="18">
        <v>-260</v>
      </c>
      <c r="W135" s="18">
        <v>-275</v>
      </c>
      <c r="X135" s="18">
        <v>-290</v>
      </c>
      <c r="Y135" s="18">
        <v>-310</v>
      </c>
      <c r="Z135" s="18">
        <v>-315</v>
      </c>
      <c r="AA135" s="18">
        <v>-350</v>
      </c>
      <c r="AB135" s="18">
        <v>-370</v>
      </c>
      <c r="AC135" s="18">
        <v>-380</v>
      </c>
      <c r="AD135" s="18">
        <v>-420</v>
      </c>
      <c r="AE135" s="18">
        <v>-435</v>
      </c>
      <c r="AN135" s="7"/>
      <c r="AO135" s="7"/>
      <c r="AP135" s="7"/>
      <c r="AQ135" s="7"/>
      <c r="AR135" s="7"/>
      <c r="AS135" s="7"/>
      <c r="AT135" s="7"/>
      <c r="AU135" s="7"/>
      <c r="AV135" s="7"/>
      <c r="AW135" s="7"/>
    </row>
    <row r="136" spans="1:49" x14ac:dyDescent="0.3">
      <c r="A136" s="4" t="s">
        <v>12</v>
      </c>
      <c r="B136" s="27" t="s">
        <v>22</v>
      </c>
      <c r="C136" s="27" t="s">
        <v>22</v>
      </c>
      <c r="D136" s="27" t="s">
        <v>22</v>
      </c>
      <c r="E136" s="27" t="s">
        <v>22</v>
      </c>
      <c r="F136" s="27" t="s">
        <v>22</v>
      </c>
      <c r="G136" s="27" t="s">
        <v>22</v>
      </c>
      <c r="H136" s="27" t="s">
        <v>22</v>
      </c>
      <c r="I136" s="27" t="s">
        <v>22</v>
      </c>
      <c r="J136" s="27" t="s">
        <v>22</v>
      </c>
      <c r="K136" s="27" t="s">
        <v>22</v>
      </c>
      <c r="L136" s="27" t="s">
        <v>22</v>
      </c>
      <c r="M136" s="27" t="s">
        <v>22</v>
      </c>
      <c r="N136" s="27" t="s">
        <v>22</v>
      </c>
      <c r="O136" s="27" t="s">
        <v>22</v>
      </c>
      <c r="P136" s="27" t="s">
        <v>22</v>
      </c>
      <c r="Q136" s="27" t="s">
        <v>22</v>
      </c>
      <c r="R136" s="27" t="s">
        <v>22</v>
      </c>
      <c r="S136" s="27" t="s">
        <v>22</v>
      </c>
      <c r="T136" s="27" t="s">
        <v>22</v>
      </c>
      <c r="U136" s="27" t="s">
        <v>22</v>
      </c>
      <c r="V136" s="27" t="s">
        <v>22</v>
      </c>
      <c r="W136" s="27" t="s">
        <v>22</v>
      </c>
      <c r="X136" s="27" t="s">
        <v>22</v>
      </c>
      <c r="Y136" s="27" t="s">
        <v>22</v>
      </c>
      <c r="Z136" s="27" t="s">
        <v>22</v>
      </c>
      <c r="AA136" s="27" t="s">
        <v>22</v>
      </c>
      <c r="AB136" s="27" t="s">
        <v>22</v>
      </c>
      <c r="AC136" s="27" t="s">
        <v>22</v>
      </c>
      <c r="AD136" s="27" t="s">
        <v>22</v>
      </c>
      <c r="AE136" s="27" t="s">
        <v>22</v>
      </c>
      <c r="AN136" s="7"/>
      <c r="AO136" s="7"/>
      <c r="AP136" s="7"/>
      <c r="AQ136" s="7"/>
      <c r="AR136" s="7"/>
      <c r="AS136" s="7"/>
      <c r="AT136" s="7"/>
      <c r="AU136" s="7"/>
      <c r="AV136" s="7"/>
      <c r="AW136" s="7"/>
    </row>
    <row r="137" spans="1:49" x14ac:dyDescent="0.3">
      <c r="A137" s="4" t="s">
        <v>25</v>
      </c>
      <c r="B137" s="27" t="s">
        <v>22</v>
      </c>
      <c r="C137" s="27" t="s">
        <v>22</v>
      </c>
      <c r="D137" s="27" t="s">
        <v>22</v>
      </c>
      <c r="E137" s="27" t="s">
        <v>22</v>
      </c>
      <c r="F137" s="27" t="s">
        <v>22</v>
      </c>
      <c r="G137" s="27" t="s">
        <v>22</v>
      </c>
      <c r="H137" s="27" t="s">
        <v>22</v>
      </c>
      <c r="I137" s="27" t="s">
        <v>22</v>
      </c>
      <c r="J137" s="27" t="s">
        <v>22</v>
      </c>
      <c r="K137" s="27" t="s">
        <v>22</v>
      </c>
      <c r="L137" s="27" t="s">
        <v>22</v>
      </c>
      <c r="M137" s="27" t="s">
        <v>22</v>
      </c>
      <c r="N137" s="27" t="s">
        <v>22</v>
      </c>
      <c r="O137" s="27" t="s">
        <v>22</v>
      </c>
      <c r="P137" s="27" t="s">
        <v>22</v>
      </c>
      <c r="Q137" s="27" t="s">
        <v>22</v>
      </c>
      <c r="R137" s="27" t="s">
        <v>22</v>
      </c>
      <c r="S137" s="27" t="s">
        <v>22</v>
      </c>
      <c r="T137" s="27" t="s">
        <v>22</v>
      </c>
      <c r="U137" s="27" t="s">
        <v>22</v>
      </c>
      <c r="V137" s="27" t="s">
        <v>22</v>
      </c>
      <c r="W137" s="27" t="s">
        <v>22</v>
      </c>
      <c r="X137" s="27" t="s">
        <v>22</v>
      </c>
      <c r="Y137" s="27" t="s">
        <v>22</v>
      </c>
      <c r="Z137" s="27" t="s">
        <v>22</v>
      </c>
      <c r="AA137" s="27" t="s">
        <v>22</v>
      </c>
      <c r="AB137" s="27" t="s">
        <v>22</v>
      </c>
      <c r="AC137" s="27" t="s">
        <v>22</v>
      </c>
      <c r="AD137" s="27" t="s">
        <v>22</v>
      </c>
      <c r="AE137" s="27" t="s">
        <v>22</v>
      </c>
      <c r="AN137" s="7"/>
      <c r="AO137" s="7"/>
      <c r="AP137" s="7"/>
      <c r="AQ137" s="7"/>
      <c r="AR137" s="7"/>
      <c r="AS137" s="7"/>
      <c r="AT137" s="7"/>
      <c r="AU137" s="7"/>
      <c r="AV137" s="7"/>
      <c r="AW137" s="7"/>
    </row>
    <row r="138" spans="1:49" s="3" customFormat="1" x14ac:dyDescent="0.3">
      <c r="A138" s="3" t="s">
        <v>29</v>
      </c>
      <c r="B138" s="29">
        <f>SUM(B135:B137)</f>
        <v>0</v>
      </c>
      <c r="C138" s="29">
        <f t="shared" ref="C138" si="131">SUM(C135:C137)</f>
        <v>0</v>
      </c>
      <c r="D138" s="29">
        <f t="shared" ref="D138" si="132">SUM(D135:D137)</f>
        <v>0</v>
      </c>
      <c r="E138" s="29">
        <f t="shared" ref="E138" si="133">SUM(E135:E137)</f>
        <v>0</v>
      </c>
      <c r="F138" s="29">
        <f t="shared" ref="F138" si="134">SUM(F135:F137)</f>
        <v>0</v>
      </c>
      <c r="G138" s="29">
        <f t="shared" ref="G138" si="135">SUM(G135:G137)</f>
        <v>0</v>
      </c>
      <c r="H138" s="29">
        <f t="shared" ref="H138" si="136">SUM(H135:H137)</f>
        <v>0</v>
      </c>
      <c r="I138" s="29">
        <f t="shared" ref="I138" si="137">SUM(I135:I137)</f>
        <v>-10</v>
      </c>
      <c r="J138" s="29">
        <f t="shared" ref="J138" si="138">SUM(J135:J137)</f>
        <v>-30</v>
      </c>
      <c r="K138" s="29">
        <f t="shared" ref="K138" si="139">SUM(K135:K137)</f>
        <v>-45</v>
      </c>
      <c r="L138" s="29">
        <f t="shared" ref="L138" si="140">SUM(L135:L137)</f>
        <v>-70</v>
      </c>
      <c r="M138" s="29">
        <f t="shared" ref="M138" si="141">SUM(M135:M137)</f>
        <v>-85</v>
      </c>
      <c r="N138" s="29">
        <f t="shared" ref="N138" si="142">SUM(N135:N137)</f>
        <v>-100</v>
      </c>
      <c r="O138" s="29">
        <f t="shared" ref="O138" si="143">SUM(O135:O137)</f>
        <v>-135</v>
      </c>
      <c r="P138" s="29">
        <f t="shared" ref="P138" si="144">SUM(P135:P137)</f>
        <v>-150</v>
      </c>
      <c r="Q138" s="29">
        <f t="shared" ref="Q138" si="145">SUM(Q135:Q137)</f>
        <v>-175</v>
      </c>
      <c r="R138" s="29">
        <f t="shared" ref="R138" si="146">SUM(R135:R137)</f>
        <v>-165</v>
      </c>
      <c r="S138" s="29">
        <f t="shared" ref="S138" si="147">SUM(S135:S137)</f>
        <v>-180</v>
      </c>
      <c r="T138" s="29">
        <f t="shared" ref="T138" si="148">SUM(T135:T137)</f>
        <v>-200</v>
      </c>
      <c r="U138" s="29">
        <f t="shared" ref="U138" si="149">SUM(U135:U137)</f>
        <v>-230</v>
      </c>
      <c r="V138" s="29">
        <f t="shared" ref="V138" si="150">SUM(V135:V137)</f>
        <v>-260</v>
      </c>
      <c r="W138" s="29">
        <f t="shared" ref="W138" si="151">SUM(W135:W137)</f>
        <v>-275</v>
      </c>
      <c r="X138" s="29">
        <f t="shared" ref="X138" si="152">SUM(X135:X137)</f>
        <v>-290</v>
      </c>
      <c r="Y138" s="29">
        <f t="shared" ref="Y138" si="153">SUM(Y135:Y137)</f>
        <v>-310</v>
      </c>
      <c r="Z138" s="29">
        <f t="shared" ref="Z138" si="154">SUM(Z135:Z137)</f>
        <v>-315</v>
      </c>
      <c r="AA138" s="30">
        <f t="shared" ref="AA138" si="155">SUM(AA135:AA137)</f>
        <v>-350</v>
      </c>
      <c r="AB138" s="30">
        <f t="shared" ref="AB138" si="156">SUM(AB135:AB137)</f>
        <v>-370</v>
      </c>
      <c r="AC138" s="30">
        <f t="shared" ref="AC138" si="157">SUM(AC135:AC137)</f>
        <v>-380</v>
      </c>
      <c r="AD138" s="30">
        <f t="shared" ref="AD138" si="158">SUM(AD135:AD137)</f>
        <v>-420</v>
      </c>
      <c r="AE138" s="30">
        <f t="shared" ref="AE138" si="159">SUM(AE135:AE137)</f>
        <v>-435</v>
      </c>
      <c r="AF138" s="30">
        <f t="shared" ref="AF138" si="160">SUM(AF135:AF137)</f>
        <v>0</v>
      </c>
      <c r="AG138" s="30">
        <f t="shared" ref="AG138" si="161">SUM(AG135:AG137)</f>
        <v>0</v>
      </c>
      <c r="AH138" s="30">
        <f t="shared" ref="AH138" si="162">SUM(AH135:AH137)</f>
        <v>0</v>
      </c>
      <c r="AI138" s="30">
        <f t="shared" ref="AI138" si="163">SUM(AI135:AI137)</f>
        <v>0</v>
      </c>
      <c r="AJ138" s="16">
        <f t="shared" ref="AJ138" si="164">SUM(AJ135:AJ137)</f>
        <v>0</v>
      </c>
      <c r="AK138" s="16">
        <f t="shared" ref="AK138" si="165">SUM(AK135:AK137)</f>
        <v>0</v>
      </c>
      <c r="AL138" s="16">
        <f t="shared" ref="AL138" si="166">SUM(AL135:AL137)</f>
        <v>0</v>
      </c>
      <c r="AM138" s="16">
        <f t="shared" ref="AM138" si="167">SUM(AM135:AM137)</f>
        <v>0</v>
      </c>
      <c r="AN138" s="8"/>
      <c r="AO138" s="8"/>
      <c r="AP138" s="8"/>
      <c r="AQ138" s="8"/>
      <c r="AR138" s="8"/>
      <c r="AS138" s="8"/>
      <c r="AT138" s="8"/>
      <c r="AU138" s="8"/>
      <c r="AV138" s="8"/>
      <c r="AW138" s="8"/>
    </row>
    <row r="140" spans="1:49" x14ac:dyDescent="0.3">
      <c r="A140" s="1" t="s">
        <v>30</v>
      </c>
    </row>
    <row r="141" spans="1:49" x14ac:dyDescent="0.3">
      <c r="A141" s="4" t="s">
        <v>71</v>
      </c>
      <c r="B141" s="27" t="s">
        <v>22</v>
      </c>
      <c r="C141" s="27" t="s">
        <v>22</v>
      </c>
      <c r="D141" s="27" t="s">
        <v>22</v>
      </c>
      <c r="E141" s="27" t="s">
        <v>22</v>
      </c>
      <c r="F141" s="27" t="s">
        <v>22</v>
      </c>
      <c r="G141" s="27" t="s">
        <v>22</v>
      </c>
      <c r="H141" s="27" t="s">
        <v>22</v>
      </c>
      <c r="I141" s="27" t="s">
        <v>22</v>
      </c>
      <c r="J141" s="27" t="s">
        <v>22</v>
      </c>
      <c r="K141" s="27" t="s">
        <v>22</v>
      </c>
      <c r="L141" s="27" t="s">
        <v>22</v>
      </c>
      <c r="M141" s="27" t="s">
        <v>22</v>
      </c>
      <c r="N141" s="27" t="s">
        <v>22</v>
      </c>
      <c r="O141" s="27" t="s">
        <v>22</v>
      </c>
      <c r="P141" s="27" t="s">
        <v>22</v>
      </c>
      <c r="Q141" s="27" t="s">
        <v>22</v>
      </c>
      <c r="R141" s="27" t="s">
        <v>22</v>
      </c>
      <c r="S141" s="27" t="s">
        <v>22</v>
      </c>
      <c r="T141" s="27" t="s">
        <v>22</v>
      </c>
      <c r="U141" s="27" t="s">
        <v>22</v>
      </c>
      <c r="V141" s="27" t="s">
        <v>22</v>
      </c>
      <c r="W141" s="27" t="s">
        <v>22</v>
      </c>
      <c r="X141" s="27" t="s">
        <v>22</v>
      </c>
      <c r="Y141" s="27" t="s">
        <v>22</v>
      </c>
      <c r="Z141" s="27">
        <v>0</v>
      </c>
      <c r="AA141" s="18">
        <v>0</v>
      </c>
      <c r="AB141" s="18">
        <v>0</v>
      </c>
      <c r="AC141" s="18">
        <v>0</v>
      </c>
      <c r="AD141" s="18">
        <v>0</v>
      </c>
      <c r="AE141" s="18">
        <v>0</v>
      </c>
      <c r="AN141" s="7"/>
      <c r="AO141" s="7"/>
      <c r="AP141" s="7"/>
      <c r="AQ141" s="7"/>
      <c r="AR141" s="7"/>
      <c r="AS141" s="7"/>
      <c r="AT141" s="7"/>
      <c r="AU141" s="7"/>
      <c r="AV141" s="7"/>
      <c r="AW141" s="7"/>
    </row>
    <row r="142" spans="1:49" x14ac:dyDescent="0.3">
      <c r="A142" s="4" t="s">
        <v>12</v>
      </c>
      <c r="B142" s="27" t="s">
        <v>22</v>
      </c>
      <c r="C142" s="27" t="s">
        <v>22</v>
      </c>
      <c r="D142" s="27" t="s">
        <v>22</v>
      </c>
      <c r="E142" s="27" t="s">
        <v>22</v>
      </c>
      <c r="F142" s="27" t="s">
        <v>22</v>
      </c>
      <c r="G142" s="27" t="s">
        <v>22</v>
      </c>
      <c r="H142" s="27" t="s">
        <v>22</v>
      </c>
      <c r="I142" s="27" t="s">
        <v>22</v>
      </c>
      <c r="J142" s="27" t="s">
        <v>22</v>
      </c>
      <c r="K142" s="27" t="s">
        <v>22</v>
      </c>
      <c r="L142" s="27" t="s">
        <v>22</v>
      </c>
      <c r="M142" s="27" t="s">
        <v>22</v>
      </c>
      <c r="N142" s="27" t="s">
        <v>22</v>
      </c>
      <c r="O142" s="27" t="s">
        <v>22</v>
      </c>
      <c r="P142" s="27" t="s">
        <v>22</v>
      </c>
      <c r="Q142" s="27" t="s">
        <v>22</v>
      </c>
      <c r="R142" s="27" t="s">
        <v>22</v>
      </c>
      <c r="S142" s="27" t="s">
        <v>22</v>
      </c>
      <c r="T142" s="27" t="s">
        <v>22</v>
      </c>
      <c r="U142" s="27" t="s">
        <v>22</v>
      </c>
      <c r="V142" s="27" t="s">
        <v>22</v>
      </c>
      <c r="W142" s="27" t="s">
        <v>22</v>
      </c>
      <c r="X142" s="27" t="s">
        <v>22</v>
      </c>
      <c r="Y142" s="27" t="s">
        <v>22</v>
      </c>
      <c r="Z142" s="27" t="s">
        <v>22</v>
      </c>
      <c r="AA142" s="27" t="s">
        <v>22</v>
      </c>
      <c r="AB142" s="27" t="s">
        <v>22</v>
      </c>
      <c r="AC142" s="27" t="s">
        <v>22</v>
      </c>
      <c r="AD142" s="27" t="s">
        <v>22</v>
      </c>
      <c r="AE142" s="27" t="s">
        <v>22</v>
      </c>
      <c r="AN142" s="7"/>
      <c r="AO142" s="7"/>
      <c r="AP142" s="7"/>
      <c r="AQ142" s="7"/>
      <c r="AR142" s="7"/>
      <c r="AS142" s="7"/>
      <c r="AT142" s="7"/>
      <c r="AU142" s="7"/>
      <c r="AV142" s="7"/>
      <c r="AW142" s="7"/>
    </row>
    <row r="143" spans="1:49" x14ac:dyDescent="0.3">
      <c r="A143" s="4" t="s">
        <v>25</v>
      </c>
      <c r="B143" s="27" t="s">
        <v>22</v>
      </c>
      <c r="C143" s="27" t="s">
        <v>22</v>
      </c>
      <c r="D143" s="27" t="s">
        <v>22</v>
      </c>
      <c r="E143" s="27" t="s">
        <v>22</v>
      </c>
      <c r="F143" s="27" t="s">
        <v>22</v>
      </c>
      <c r="G143" s="27" t="s">
        <v>22</v>
      </c>
      <c r="H143" s="27" t="s">
        <v>22</v>
      </c>
      <c r="I143" s="27" t="s">
        <v>22</v>
      </c>
      <c r="J143" s="27" t="s">
        <v>22</v>
      </c>
      <c r="K143" s="27" t="s">
        <v>22</v>
      </c>
      <c r="L143" s="27" t="s">
        <v>22</v>
      </c>
      <c r="M143" s="27" t="s">
        <v>22</v>
      </c>
      <c r="N143" s="27" t="s">
        <v>22</v>
      </c>
      <c r="O143" s="27" t="s">
        <v>22</v>
      </c>
      <c r="P143" s="27" t="s">
        <v>22</v>
      </c>
      <c r="Q143" s="27" t="s">
        <v>22</v>
      </c>
      <c r="R143" s="27" t="s">
        <v>22</v>
      </c>
      <c r="S143" s="27" t="s">
        <v>22</v>
      </c>
      <c r="T143" s="27" t="s">
        <v>22</v>
      </c>
      <c r="U143" s="27" t="s">
        <v>22</v>
      </c>
      <c r="V143" s="27" t="s">
        <v>22</v>
      </c>
      <c r="W143" s="27" t="s">
        <v>22</v>
      </c>
      <c r="X143" s="27" t="s">
        <v>22</v>
      </c>
      <c r="Y143" s="27" t="s">
        <v>22</v>
      </c>
      <c r="Z143" s="27" t="s">
        <v>22</v>
      </c>
      <c r="AA143" s="27" t="s">
        <v>22</v>
      </c>
      <c r="AB143" s="27" t="s">
        <v>22</v>
      </c>
      <c r="AC143" s="27" t="s">
        <v>22</v>
      </c>
      <c r="AD143" s="27" t="s">
        <v>22</v>
      </c>
      <c r="AE143" s="27" t="s">
        <v>22</v>
      </c>
      <c r="AN143" s="7"/>
      <c r="AO143" s="7"/>
      <c r="AP143" s="7"/>
      <c r="AQ143" s="7"/>
      <c r="AR143" s="7"/>
      <c r="AS143" s="7"/>
      <c r="AT143" s="7"/>
      <c r="AU143" s="7"/>
      <c r="AV143" s="7"/>
      <c r="AW143" s="7"/>
    </row>
    <row r="144" spans="1:49" s="3" customFormat="1" x14ac:dyDescent="0.3">
      <c r="A144" s="3" t="s">
        <v>29</v>
      </c>
      <c r="B144" s="29">
        <f>SUM(B141:B143)</f>
        <v>0</v>
      </c>
      <c r="C144" s="29">
        <f t="shared" ref="C144" si="168">SUM(C141:C143)</f>
        <v>0</v>
      </c>
      <c r="D144" s="29">
        <f t="shared" ref="D144" si="169">SUM(D141:D143)</f>
        <v>0</v>
      </c>
      <c r="E144" s="29">
        <f t="shared" ref="E144" si="170">SUM(E141:E143)</f>
        <v>0</v>
      </c>
      <c r="F144" s="29">
        <f t="shared" ref="F144" si="171">SUM(F141:F143)</f>
        <v>0</v>
      </c>
      <c r="G144" s="29">
        <f t="shared" ref="G144" si="172">SUM(G141:G143)</f>
        <v>0</v>
      </c>
      <c r="H144" s="29">
        <f t="shared" ref="H144" si="173">SUM(H141:H143)</f>
        <v>0</v>
      </c>
      <c r="I144" s="29">
        <f t="shared" ref="I144" si="174">SUM(I141:I143)</f>
        <v>0</v>
      </c>
      <c r="J144" s="29">
        <f t="shared" ref="J144" si="175">SUM(J141:J143)</f>
        <v>0</v>
      </c>
      <c r="K144" s="29">
        <f t="shared" ref="K144" si="176">SUM(K141:K143)</f>
        <v>0</v>
      </c>
      <c r="L144" s="29">
        <f t="shared" ref="L144" si="177">SUM(L141:L143)</f>
        <v>0</v>
      </c>
      <c r="M144" s="29">
        <f t="shared" ref="M144" si="178">SUM(M141:M143)</f>
        <v>0</v>
      </c>
      <c r="N144" s="29">
        <f t="shared" ref="N144" si="179">SUM(N141:N143)</f>
        <v>0</v>
      </c>
      <c r="O144" s="29">
        <f t="shared" ref="O144" si="180">SUM(O141:O143)</f>
        <v>0</v>
      </c>
      <c r="P144" s="29">
        <f t="shared" ref="P144" si="181">SUM(P141:P143)</f>
        <v>0</v>
      </c>
      <c r="Q144" s="29">
        <f t="shared" ref="Q144" si="182">SUM(Q141:Q143)</f>
        <v>0</v>
      </c>
      <c r="R144" s="29">
        <f t="shared" ref="R144" si="183">SUM(R141:R143)</f>
        <v>0</v>
      </c>
      <c r="S144" s="29">
        <f t="shared" ref="S144" si="184">SUM(S141:S143)</f>
        <v>0</v>
      </c>
      <c r="T144" s="29">
        <f t="shared" ref="T144" si="185">SUM(T141:T143)</f>
        <v>0</v>
      </c>
      <c r="U144" s="29">
        <f t="shared" ref="U144" si="186">SUM(U141:U143)</f>
        <v>0</v>
      </c>
      <c r="V144" s="29">
        <f t="shared" ref="V144" si="187">SUM(V141:V143)</f>
        <v>0</v>
      </c>
      <c r="W144" s="29">
        <f t="shared" ref="W144" si="188">SUM(W141:W143)</f>
        <v>0</v>
      </c>
      <c r="X144" s="29">
        <f t="shared" ref="X144" si="189">SUM(X141:X143)</f>
        <v>0</v>
      </c>
      <c r="Y144" s="29">
        <f t="shared" ref="Y144" si="190">SUM(Y141:Y143)</f>
        <v>0</v>
      </c>
      <c r="Z144" s="29">
        <f t="shared" ref="Z144" si="191">SUM(Z141:Z143)</f>
        <v>0</v>
      </c>
      <c r="AA144" s="30">
        <f t="shared" ref="AA144" si="192">SUM(AA141:AA143)</f>
        <v>0</v>
      </c>
      <c r="AB144" s="30">
        <f t="shared" ref="AB144" si="193">SUM(AB141:AB143)</f>
        <v>0</v>
      </c>
      <c r="AC144" s="30">
        <f t="shared" ref="AC144" si="194">SUM(AC141:AC143)</f>
        <v>0</v>
      </c>
      <c r="AD144" s="30">
        <f t="shared" ref="AD144" si="195">SUM(AD141:AD143)</f>
        <v>0</v>
      </c>
      <c r="AE144" s="30">
        <f t="shared" ref="AE144" si="196">SUM(AE141:AE143)</f>
        <v>0</v>
      </c>
      <c r="AF144" s="30">
        <f t="shared" ref="AF144" si="197">SUM(AF141:AF143)</f>
        <v>0</v>
      </c>
      <c r="AG144" s="30">
        <f t="shared" ref="AG144" si="198">SUM(AG141:AG143)</f>
        <v>0</v>
      </c>
      <c r="AH144" s="30">
        <f t="shared" ref="AH144" si="199">SUM(AH141:AH143)</f>
        <v>0</v>
      </c>
      <c r="AI144" s="30">
        <f t="shared" ref="AI144" si="200">SUM(AI141:AI143)</f>
        <v>0</v>
      </c>
      <c r="AJ144" s="16">
        <f t="shared" ref="AJ144" si="201">SUM(AJ141:AJ143)</f>
        <v>0</v>
      </c>
      <c r="AK144" s="16">
        <f t="shared" ref="AK144" si="202">SUM(AK141:AK143)</f>
        <v>0</v>
      </c>
      <c r="AL144" s="16">
        <f t="shared" ref="AL144" si="203">SUM(AL141:AL143)</f>
        <v>0</v>
      </c>
      <c r="AM144" s="16">
        <f t="shared" ref="AM144" si="204">SUM(AM141:AM143)</f>
        <v>0</v>
      </c>
      <c r="AN144" s="8"/>
      <c r="AO144" s="8"/>
      <c r="AP144" s="8"/>
      <c r="AQ144" s="8"/>
      <c r="AR144" s="8"/>
      <c r="AS144" s="8"/>
      <c r="AT144" s="8"/>
      <c r="AU144" s="8"/>
      <c r="AV144" s="8"/>
      <c r="AW144" s="8"/>
    </row>
    <row r="146" spans="1:49" x14ac:dyDescent="0.3">
      <c r="A146" s="1" t="s">
        <v>36</v>
      </c>
    </row>
    <row r="147" spans="1:49" x14ac:dyDescent="0.3">
      <c r="A147" s="4" t="s">
        <v>10</v>
      </c>
      <c r="B147" s="27" t="s">
        <v>22</v>
      </c>
      <c r="C147" s="27" t="s">
        <v>22</v>
      </c>
      <c r="D147" s="27" t="s">
        <v>22</v>
      </c>
      <c r="E147" s="27" t="s">
        <v>22</v>
      </c>
      <c r="F147" s="27" t="s">
        <v>22</v>
      </c>
      <c r="G147" s="27" t="s">
        <v>22</v>
      </c>
      <c r="H147" s="27" t="s">
        <v>22</v>
      </c>
      <c r="I147" s="27" t="s">
        <v>22</v>
      </c>
      <c r="J147" s="27" t="s">
        <v>22</v>
      </c>
      <c r="K147" s="27" t="s">
        <v>22</v>
      </c>
      <c r="L147" s="27" t="s">
        <v>22</v>
      </c>
      <c r="M147" s="27" t="s">
        <v>22</v>
      </c>
      <c r="N147" s="27" t="s">
        <v>22</v>
      </c>
      <c r="O147" s="27" t="s">
        <v>22</v>
      </c>
      <c r="P147" s="27" t="s">
        <v>22</v>
      </c>
      <c r="Q147" s="27" t="s">
        <v>22</v>
      </c>
      <c r="R147" s="27" t="s">
        <v>22</v>
      </c>
      <c r="S147" s="27" t="s">
        <v>22</v>
      </c>
      <c r="T147" s="27" t="s">
        <v>22</v>
      </c>
      <c r="U147" s="18">
        <v>-5</v>
      </c>
      <c r="V147" s="18">
        <v>-5</v>
      </c>
      <c r="W147" s="18">
        <v>-5</v>
      </c>
      <c r="X147" s="18">
        <v>-5</v>
      </c>
      <c r="Y147" s="18">
        <v>-10</v>
      </c>
      <c r="Z147" s="18">
        <v>-15</v>
      </c>
      <c r="AA147" s="18">
        <v>-20</v>
      </c>
      <c r="AB147" s="18">
        <v>-35</v>
      </c>
      <c r="AC147" s="18">
        <v>-40</v>
      </c>
      <c r="AD147" s="18">
        <v>-50</v>
      </c>
      <c r="AE147" s="18">
        <v>-55</v>
      </c>
      <c r="AN147" s="7"/>
      <c r="AO147" s="7"/>
      <c r="AP147" s="7"/>
      <c r="AQ147" s="7"/>
      <c r="AR147" s="7"/>
      <c r="AS147" s="7"/>
      <c r="AT147" s="7"/>
      <c r="AU147" s="7"/>
      <c r="AV147" s="7"/>
      <c r="AW147" s="7"/>
    </row>
    <row r="148" spans="1:49" x14ac:dyDescent="0.3">
      <c r="A148" s="4" t="s">
        <v>12</v>
      </c>
      <c r="B148" s="27" t="s">
        <v>22</v>
      </c>
      <c r="C148" s="27" t="s">
        <v>22</v>
      </c>
      <c r="D148" s="27" t="s">
        <v>22</v>
      </c>
      <c r="E148" s="27" t="s">
        <v>22</v>
      </c>
      <c r="F148" s="27" t="s">
        <v>22</v>
      </c>
      <c r="G148" s="27" t="s">
        <v>22</v>
      </c>
      <c r="H148" s="27" t="s">
        <v>22</v>
      </c>
      <c r="I148" s="27" t="s">
        <v>22</v>
      </c>
      <c r="J148" s="27" t="s">
        <v>22</v>
      </c>
      <c r="K148" s="27" t="s">
        <v>22</v>
      </c>
      <c r="L148" s="27" t="s">
        <v>22</v>
      </c>
      <c r="M148" s="27" t="s">
        <v>22</v>
      </c>
      <c r="N148" s="27" t="s">
        <v>22</v>
      </c>
      <c r="O148" s="27" t="s">
        <v>22</v>
      </c>
      <c r="P148" s="27" t="s">
        <v>22</v>
      </c>
      <c r="Q148" s="27" t="s">
        <v>22</v>
      </c>
      <c r="R148" s="27" t="s">
        <v>22</v>
      </c>
      <c r="S148" s="27" t="s">
        <v>22</v>
      </c>
      <c r="T148" s="27" t="s">
        <v>22</v>
      </c>
      <c r="U148" s="27" t="s">
        <v>22</v>
      </c>
      <c r="V148" s="27" t="s">
        <v>22</v>
      </c>
      <c r="W148" s="27" t="s">
        <v>22</v>
      </c>
      <c r="X148" s="27" t="s">
        <v>22</v>
      </c>
      <c r="Y148" s="27" t="s">
        <v>22</v>
      </c>
      <c r="Z148" s="27" t="s">
        <v>22</v>
      </c>
      <c r="AA148" s="27" t="s">
        <v>22</v>
      </c>
      <c r="AB148" s="27" t="s">
        <v>22</v>
      </c>
      <c r="AC148" s="27" t="s">
        <v>22</v>
      </c>
      <c r="AD148" s="27" t="s">
        <v>22</v>
      </c>
      <c r="AE148" s="27" t="s">
        <v>22</v>
      </c>
      <c r="AN148" s="7"/>
      <c r="AO148" s="7"/>
      <c r="AP148" s="7"/>
      <c r="AQ148" s="7"/>
      <c r="AR148" s="7"/>
      <c r="AS148" s="7"/>
      <c r="AT148" s="7"/>
      <c r="AU148" s="7"/>
      <c r="AV148" s="7"/>
      <c r="AW148" s="7"/>
    </row>
    <row r="149" spans="1:49" x14ac:dyDescent="0.3">
      <c r="A149" s="4" t="s">
        <v>25</v>
      </c>
      <c r="B149" s="27" t="s">
        <v>22</v>
      </c>
      <c r="C149" s="27" t="s">
        <v>22</v>
      </c>
      <c r="D149" s="27" t="s">
        <v>22</v>
      </c>
      <c r="E149" s="27" t="s">
        <v>22</v>
      </c>
      <c r="F149" s="27" t="s">
        <v>22</v>
      </c>
      <c r="G149" s="27" t="s">
        <v>22</v>
      </c>
      <c r="H149" s="27" t="s">
        <v>22</v>
      </c>
      <c r="I149" s="27" t="s">
        <v>22</v>
      </c>
      <c r="J149" s="27" t="s">
        <v>22</v>
      </c>
      <c r="K149" s="27" t="s">
        <v>22</v>
      </c>
      <c r="L149" s="27" t="s">
        <v>22</v>
      </c>
      <c r="M149" s="27" t="s">
        <v>22</v>
      </c>
      <c r="N149" s="27" t="s">
        <v>22</v>
      </c>
      <c r="O149" s="27" t="s">
        <v>22</v>
      </c>
      <c r="P149" s="27" t="s">
        <v>22</v>
      </c>
      <c r="Q149" s="27" t="s">
        <v>22</v>
      </c>
      <c r="R149" s="27" t="s">
        <v>22</v>
      </c>
      <c r="S149" s="27" t="s">
        <v>22</v>
      </c>
      <c r="T149" s="27" t="s">
        <v>22</v>
      </c>
      <c r="U149" s="27" t="s">
        <v>22</v>
      </c>
      <c r="V149" s="27" t="s">
        <v>22</v>
      </c>
      <c r="W149" s="27" t="s">
        <v>22</v>
      </c>
      <c r="X149" s="27" t="s">
        <v>22</v>
      </c>
      <c r="Y149" s="27" t="s">
        <v>22</v>
      </c>
      <c r="Z149" s="27" t="s">
        <v>22</v>
      </c>
      <c r="AA149" s="27" t="s">
        <v>22</v>
      </c>
      <c r="AB149" s="27" t="s">
        <v>22</v>
      </c>
      <c r="AC149" s="27" t="s">
        <v>22</v>
      </c>
      <c r="AD149" s="27" t="s">
        <v>22</v>
      </c>
      <c r="AE149" s="27" t="s">
        <v>22</v>
      </c>
      <c r="AN149" s="7"/>
      <c r="AO149" s="7"/>
      <c r="AP149" s="7"/>
      <c r="AQ149" s="7"/>
      <c r="AR149" s="7"/>
      <c r="AS149" s="7"/>
      <c r="AT149" s="7"/>
      <c r="AU149" s="7"/>
      <c r="AV149" s="7"/>
      <c r="AW149" s="7"/>
    </row>
    <row r="150" spans="1:49" s="3" customFormat="1" x14ac:dyDescent="0.3">
      <c r="A150" s="3" t="s">
        <v>29</v>
      </c>
      <c r="B150" s="29">
        <f>SUM(B147:B149)</f>
        <v>0</v>
      </c>
      <c r="C150" s="29">
        <f t="shared" ref="C150" si="205">SUM(C147:C149)</f>
        <v>0</v>
      </c>
      <c r="D150" s="29">
        <f t="shared" ref="D150" si="206">SUM(D147:D149)</f>
        <v>0</v>
      </c>
      <c r="E150" s="29">
        <f t="shared" ref="E150" si="207">SUM(E147:E149)</f>
        <v>0</v>
      </c>
      <c r="F150" s="29">
        <f t="shared" ref="F150" si="208">SUM(F147:F149)</f>
        <v>0</v>
      </c>
      <c r="G150" s="29">
        <f t="shared" ref="G150" si="209">SUM(G147:G149)</f>
        <v>0</v>
      </c>
      <c r="H150" s="29">
        <f t="shared" ref="H150" si="210">SUM(H147:H149)</f>
        <v>0</v>
      </c>
      <c r="I150" s="29">
        <f t="shared" ref="I150" si="211">SUM(I147:I149)</f>
        <v>0</v>
      </c>
      <c r="J150" s="29">
        <f t="shared" ref="J150" si="212">SUM(J147:J149)</f>
        <v>0</v>
      </c>
      <c r="K150" s="29">
        <f t="shared" ref="K150" si="213">SUM(K147:K149)</f>
        <v>0</v>
      </c>
      <c r="L150" s="29">
        <f t="shared" ref="L150" si="214">SUM(L147:L149)</f>
        <v>0</v>
      </c>
      <c r="M150" s="29">
        <f t="shared" ref="M150" si="215">SUM(M147:M149)</f>
        <v>0</v>
      </c>
      <c r="N150" s="29">
        <f t="shared" ref="N150" si="216">SUM(N147:N149)</f>
        <v>0</v>
      </c>
      <c r="O150" s="29">
        <f t="shared" ref="O150" si="217">SUM(O147:O149)</f>
        <v>0</v>
      </c>
      <c r="P150" s="29">
        <f t="shared" ref="P150" si="218">SUM(P147:P149)</f>
        <v>0</v>
      </c>
      <c r="Q150" s="29">
        <f t="shared" ref="Q150" si="219">SUM(Q147:Q149)</f>
        <v>0</v>
      </c>
      <c r="R150" s="29">
        <f t="shared" ref="R150" si="220">SUM(R147:R149)</f>
        <v>0</v>
      </c>
      <c r="S150" s="29">
        <f t="shared" ref="S150" si="221">SUM(S147:S149)</f>
        <v>0</v>
      </c>
      <c r="T150" s="29">
        <f t="shared" ref="T150" si="222">SUM(T147:T149)</f>
        <v>0</v>
      </c>
      <c r="U150" s="29">
        <f t="shared" ref="U150" si="223">SUM(U147:U149)</f>
        <v>-5</v>
      </c>
      <c r="V150" s="29">
        <f t="shared" ref="V150" si="224">SUM(V147:V149)</f>
        <v>-5</v>
      </c>
      <c r="W150" s="29">
        <f t="shared" ref="W150" si="225">SUM(W147:W149)</f>
        <v>-5</v>
      </c>
      <c r="X150" s="29">
        <f t="shared" ref="X150" si="226">SUM(X147:X149)</f>
        <v>-5</v>
      </c>
      <c r="Y150" s="29">
        <f t="shared" ref="Y150" si="227">SUM(Y147:Y149)</f>
        <v>-10</v>
      </c>
      <c r="Z150" s="29">
        <f t="shared" ref="Z150" si="228">SUM(Z147:Z149)</f>
        <v>-15</v>
      </c>
      <c r="AA150" s="30">
        <f t="shared" ref="AA150" si="229">SUM(AA147:AA149)</f>
        <v>-20</v>
      </c>
      <c r="AB150" s="30">
        <f t="shared" ref="AB150" si="230">SUM(AB147:AB149)</f>
        <v>-35</v>
      </c>
      <c r="AC150" s="30">
        <f t="shared" ref="AC150" si="231">SUM(AC147:AC149)</f>
        <v>-40</v>
      </c>
      <c r="AD150" s="30">
        <f t="shared" ref="AD150" si="232">SUM(AD147:AD149)</f>
        <v>-50</v>
      </c>
      <c r="AE150" s="30">
        <f t="shared" ref="AE150" si="233">SUM(AE147:AE149)</f>
        <v>-55</v>
      </c>
      <c r="AF150" s="30">
        <f t="shared" ref="AF150" si="234">SUM(AF147:AF149)</f>
        <v>0</v>
      </c>
      <c r="AG150" s="30">
        <f t="shared" ref="AG150" si="235">SUM(AG147:AG149)</f>
        <v>0</v>
      </c>
      <c r="AH150" s="30">
        <f t="shared" ref="AH150" si="236">SUM(AH147:AH149)</f>
        <v>0</v>
      </c>
      <c r="AI150" s="30">
        <f t="shared" ref="AI150" si="237">SUM(AI147:AI149)</f>
        <v>0</v>
      </c>
      <c r="AJ150" s="16">
        <f t="shared" ref="AJ150" si="238">SUM(AJ147:AJ149)</f>
        <v>0</v>
      </c>
      <c r="AK150" s="16">
        <f t="shared" ref="AK150" si="239">SUM(AK147:AK149)</f>
        <v>0</v>
      </c>
      <c r="AL150" s="16">
        <f t="shared" ref="AL150" si="240">SUM(AL147:AL149)</f>
        <v>0</v>
      </c>
      <c r="AM150" s="16">
        <f t="shared" ref="AM150" si="241">SUM(AM147:AM149)</f>
        <v>0</v>
      </c>
      <c r="AN150" s="8"/>
      <c r="AO150" s="8"/>
      <c r="AP150" s="8"/>
      <c r="AQ150" s="8"/>
      <c r="AR150" s="8"/>
      <c r="AS150" s="8"/>
      <c r="AT150" s="8"/>
      <c r="AU150" s="8"/>
      <c r="AV150" s="8"/>
      <c r="AW150" s="8"/>
    </row>
    <row r="153" spans="1:49" x14ac:dyDescent="0.3">
      <c r="A153" s="4" t="s">
        <v>50</v>
      </c>
    </row>
    <row r="154" spans="1:49" x14ac:dyDescent="0.3">
      <c r="A154" s="1" t="s">
        <v>10</v>
      </c>
    </row>
    <row r="155" spans="1:49" x14ac:dyDescent="0.3">
      <c r="A155" t="s">
        <v>20</v>
      </c>
      <c r="AN155" s="7"/>
      <c r="AO155" s="7"/>
      <c r="AP155" s="7"/>
      <c r="AQ155" s="7"/>
      <c r="AR155" s="7"/>
      <c r="AS155" s="7"/>
      <c r="AT155" s="7"/>
      <c r="AU155" s="7"/>
      <c r="AV155" s="7"/>
      <c r="AW155" s="7"/>
    </row>
    <row r="156" spans="1:49" x14ac:dyDescent="0.3">
      <c r="A156" t="s">
        <v>21</v>
      </c>
      <c r="AN156" s="7"/>
      <c r="AO156" s="7"/>
      <c r="AP156" s="7"/>
      <c r="AQ156" s="7"/>
      <c r="AR156" s="7"/>
      <c r="AS156" s="7"/>
      <c r="AT156" s="7"/>
      <c r="AU156" s="7"/>
      <c r="AV156" s="7"/>
      <c r="AW156" s="7"/>
    </row>
    <row r="157" spans="1:49" x14ac:dyDescent="0.3">
      <c r="A157" t="s">
        <v>5</v>
      </c>
      <c r="AN157" s="7"/>
      <c r="AO157" s="7"/>
      <c r="AP157" s="7"/>
      <c r="AQ157" s="7"/>
      <c r="AR157" s="7"/>
      <c r="AS157" s="7"/>
      <c r="AT157" s="7"/>
      <c r="AU157" s="7"/>
      <c r="AV157" s="7"/>
      <c r="AW157" s="7"/>
    </row>
    <row r="158" spans="1:49" x14ac:dyDescent="0.3">
      <c r="A158" t="s">
        <v>30</v>
      </c>
      <c r="AN158" s="7"/>
      <c r="AO158" s="7"/>
      <c r="AP158" s="7"/>
      <c r="AQ158" s="7"/>
      <c r="AR158" s="7"/>
      <c r="AS158" s="7"/>
      <c r="AT158" s="7"/>
      <c r="AU158" s="7"/>
      <c r="AV158" s="7"/>
      <c r="AW158" s="7"/>
    </row>
    <row r="159" spans="1:49" x14ac:dyDescent="0.3">
      <c r="A159" t="s">
        <v>36</v>
      </c>
      <c r="AN159" s="7"/>
      <c r="AO159" s="7"/>
      <c r="AP159" s="7"/>
      <c r="AQ159" s="7"/>
      <c r="AR159" s="7"/>
      <c r="AS159" s="7"/>
      <c r="AT159" s="7"/>
      <c r="AU159" s="7"/>
      <c r="AV159" s="7"/>
      <c r="AW159" s="7"/>
    </row>
    <row r="160" spans="1:49" s="3" customFormat="1" x14ac:dyDescent="0.3">
      <c r="A160" s="3" t="s">
        <v>51</v>
      </c>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16"/>
      <c r="AK160" s="16"/>
      <c r="AL160" s="16"/>
      <c r="AM160" s="16"/>
      <c r="AN160" s="8"/>
      <c r="AO160" s="8"/>
      <c r="AP160" s="8"/>
      <c r="AQ160" s="8"/>
      <c r="AR160" s="8"/>
      <c r="AS160" s="8"/>
      <c r="AT160" s="8"/>
      <c r="AU160" s="8"/>
      <c r="AV160" s="8"/>
      <c r="AW160" s="8"/>
    </row>
    <row r="162" spans="1:49" x14ac:dyDescent="0.3">
      <c r="A162" s="1" t="s">
        <v>12</v>
      </c>
    </row>
    <row r="163" spans="1:49" x14ac:dyDescent="0.3">
      <c r="A163" t="s">
        <v>20</v>
      </c>
      <c r="AN163" s="7"/>
      <c r="AO163" s="7"/>
      <c r="AP163" s="7"/>
      <c r="AQ163" s="7"/>
      <c r="AR163" s="7"/>
      <c r="AS163" s="7"/>
      <c r="AT163" s="7"/>
      <c r="AU163" s="7"/>
      <c r="AV163" s="7"/>
      <c r="AW163" s="7"/>
    </row>
    <row r="164" spans="1:49" x14ac:dyDescent="0.3">
      <c r="A164" t="s">
        <v>21</v>
      </c>
      <c r="AN164" s="7"/>
      <c r="AO164" s="7"/>
      <c r="AP164" s="7"/>
      <c r="AQ164" s="7"/>
      <c r="AR164" s="7"/>
      <c r="AS164" s="7"/>
      <c r="AT164" s="7"/>
      <c r="AU164" s="7"/>
      <c r="AV164" s="7"/>
      <c r="AW164" s="7"/>
    </row>
    <row r="165" spans="1:49" x14ac:dyDescent="0.3">
      <c r="A165" t="s">
        <v>5</v>
      </c>
      <c r="AN165" s="7"/>
      <c r="AO165" s="7"/>
      <c r="AP165" s="7"/>
      <c r="AQ165" s="7"/>
      <c r="AR165" s="7"/>
      <c r="AS165" s="7"/>
      <c r="AT165" s="7"/>
      <c r="AU165" s="7"/>
      <c r="AV165" s="7"/>
      <c r="AW165" s="7"/>
    </row>
    <row r="166" spans="1:49" x14ac:dyDescent="0.3">
      <c r="A166" t="s">
        <v>30</v>
      </c>
      <c r="AN166" s="7"/>
      <c r="AO166" s="7"/>
      <c r="AP166" s="7"/>
      <c r="AQ166" s="7"/>
      <c r="AR166" s="7"/>
      <c r="AS166" s="7"/>
      <c r="AT166" s="7"/>
      <c r="AU166" s="7"/>
      <c r="AV166" s="7"/>
      <c r="AW166" s="7"/>
    </row>
    <row r="167" spans="1:49" x14ac:dyDescent="0.3">
      <c r="A167" t="s">
        <v>36</v>
      </c>
      <c r="AN167" s="7"/>
      <c r="AO167" s="7"/>
      <c r="AP167" s="7"/>
      <c r="AQ167" s="7"/>
      <c r="AR167" s="7"/>
      <c r="AS167" s="7"/>
      <c r="AT167" s="7"/>
      <c r="AU167" s="7"/>
      <c r="AV167" s="7"/>
      <c r="AW167" s="7"/>
    </row>
    <row r="168" spans="1:49" s="3" customFormat="1" x14ac:dyDescent="0.3">
      <c r="A168" s="3" t="s">
        <v>51</v>
      </c>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16"/>
      <c r="AK168" s="16"/>
      <c r="AL168" s="16"/>
      <c r="AM168" s="16"/>
      <c r="AN168" s="8"/>
      <c r="AO168" s="8"/>
      <c r="AP168" s="8"/>
      <c r="AQ168" s="8"/>
      <c r="AR168" s="8"/>
      <c r="AS168" s="8"/>
      <c r="AT168" s="8"/>
      <c r="AU168" s="8"/>
      <c r="AV168" s="8"/>
      <c r="AW168" s="8"/>
    </row>
    <row r="170" spans="1:49" x14ac:dyDescent="0.3">
      <c r="A170" s="1" t="s">
        <v>25</v>
      </c>
    </row>
    <row r="171" spans="1:49" x14ac:dyDescent="0.3">
      <c r="A171" t="s">
        <v>20</v>
      </c>
      <c r="AN171" s="7"/>
      <c r="AO171" s="7"/>
      <c r="AP171" s="7"/>
      <c r="AQ171" s="7"/>
      <c r="AR171" s="7"/>
      <c r="AS171" s="7"/>
      <c r="AT171" s="7"/>
      <c r="AU171" s="7"/>
      <c r="AV171" s="7"/>
      <c r="AW171" s="7"/>
    </row>
    <row r="172" spans="1:49" x14ac:dyDescent="0.3">
      <c r="A172" t="s">
        <v>21</v>
      </c>
      <c r="AN172" s="7"/>
      <c r="AO172" s="7"/>
      <c r="AP172" s="7"/>
      <c r="AQ172" s="7"/>
      <c r="AR172" s="7"/>
      <c r="AS172" s="7"/>
      <c r="AT172" s="7"/>
      <c r="AU172" s="7"/>
      <c r="AV172" s="7"/>
      <c r="AW172" s="7"/>
    </row>
    <row r="173" spans="1:49" x14ac:dyDescent="0.3">
      <c r="A173" t="s">
        <v>5</v>
      </c>
      <c r="AN173" s="7"/>
      <c r="AO173" s="7"/>
      <c r="AP173" s="7"/>
      <c r="AQ173" s="7"/>
      <c r="AR173" s="7"/>
      <c r="AS173" s="7"/>
      <c r="AT173" s="7"/>
      <c r="AU173" s="7"/>
      <c r="AV173" s="7"/>
      <c r="AW173" s="7"/>
    </row>
    <row r="174" spans="1:49" x14ac:dyDescent="0.3">
      <c r="A174" t="s">
        <v>30</v>
      </c>
      <c r="AN174" s="7"/>
      <c r="AO174" s="7"/>
      <c r="AP174" s="7"/>
      <c r="AQ174" s="7"/>
      <c r="AR174" s="7"/>
      <c r="AS174" s="7"/>
      <c r="AT174" s="7"/>
      <c r="AU174" s="7"/>
      <c r="AV174" s="7"/>
      <c r="AW174" s="7"/>
    </row>
    <row r="175" spans="1:49" x14ac:dyDescent="0.3">
      <c r="A175" t="s">
        <v>36</v>
      </c>
      <c r="AN175" s="7"/>
      <c r="AO175" s="7"/>
      <c r="AP175" s="7"/>
      <c r="AQ175" s="7"/>
      <c r="AR175" s="7"/>
      <c r="AS175" s="7"/>
      <c r="AT175" s="7"/>
      <c r="AU175" s="7"/>
      <c r="AV175" s="7"/>
      <c r="AW175" s="7"/>
    </row>
    <row r="176" spans="1:49" s="3" customFormat="1" x14ac:dyDescent="0.3">
      <c r="A176" s="3" t="s">
        <v>51</v>
      </c>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16"/>
      <c r="AK176" s="16"/>
      <c r="AL176" s="16"/>
      <c r="AM176" s="16"/>
      <c r="AN176" s="8"/>
      <c r="AO176" s="8"/>
      <c r="AP176" s="8"/>
      <c r="AQ176" s="8"/>
      <c r="AR176" s="8"/>
      <c r="AS176" s="8"/>
      <c r="AT176" s="8"/>
      <c r="AU176" s="8"/>
      <c r="AV176" s="8"/>
      <c r="AW176" s="8"/>
    </row>
  </sheetData>
  <pageMargins left="0.7" right="0.7" top="0.75" bottom="0.75" header="0.3" footer="0.3"/>
  <pageSetup paperSize="9"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59"/>
  <sheetViews>
    <sheetView zoomScale="98" zoomScaleNormal="98" workbookViewId="0">
      <pane xSplit="1" ySplit="4" topLeftCell="B5" activePane="bottomRight" state="frozen"/>
      <selection pane="topRight" activeCell="B1" sqref="B1"/>
      <selection pane="bottomLeft" activeCell="A5" sqref="A5"/>
      <selection pane="bottomRight" activeCell="A5" sqref="A5"/>
    </sheetView>
  </sheetViews>
  <sheetFormatPr defaultRowHeight="14.4" x14ac:dyDescent="0.3"/>
  <cols>
    <col min="1" max="1" width="27.6640625" customWidth="1"/>
    <col min="2" max="30" width="9.21875" style="18"/>
    <col min="31" max="42" width="9.21875" style="6"/>
    <col min="43" max="44" width="8.88671875" style="6"/>
  </cols>
  <sheetData>
    <row r="1" spans="1:45" x14ac:dyDescent="0.3">
      <c r="A1" s="1" t="s">
        <v>31</v>
      </c>
    </row>
    <row r="2" spans="1:45" x14ac:dyDescent="0.3">
      <c r="G2" s="19"/>
      <c r="V2" s="19"/>
      <c r="Z2" s="19"/>
      <c r="AA2" s="19"/>
    </row>
    <row r="3" spans="1:45" x14ac:dyDescent="0.3">
      <c r="B3" s="40" t="s">
        <v>63</v>
      </c>
      <c r="G3" s="40" t="s">
        <v>63</v>
      </c>
      <c r="O3" s="40" t="s">
        <v>63</v>
      </c>
      <c r="V3" s="40" t="s">
        <v>63</v>
      </c>
      <c r="Z3" s="40" t="s">
        <v>63</v>
      </c>
      <c r="AA3" s="19"/>
      <c r="AC3" s="19"/>
      <c r="AE3" s="35" t="s">
        <v>64</v>
      </c>
      <c r="AF3" s="11"/>
      <c r="AG3" s="11"/>
      <c r="AH3" s="11"/>
      <c r="AI3" s="11"/>
      <c r="AJ3" s="35" t="s">
        <v>64</v>
      </c>
      <c r="AK3" s="11"/>
      <c r="AS3" s="2"/>
    </row>
    <row r="4" spans="1:45" s="1" customFormat="1" x14ac:dyDescent="0.3">
      <c r="A4" s="1" t="s">
        <v>1</v>
      </c>
      <c r="B4" s="20">
        <f t="shared" ref="B4:J4" si="0">C4-1</f>
        <v>1980</v>
      </c>
      <c r="C4" s="20">
        <f t="shared" si="0"/>
        <v>1981</v>
      </c>
      <c r="D4" s="20">
        <f t="shared" si="0"/>
        <v>1982</v>
      </c>
      <c r="E4" s="20">
        <f t="shared" si="0"/>
        <v>1983</v>
      </c>
      <c r="F4" s="20">
        <f t="shared" si="0"/>
        <v>1984</v>
      </c>
      <c r="G4" s="20">
        <f t="shared" si="0"/>
        <v>1985</v>
      </c>
      <c r="H4" s="20">
        <f t="shared" si="0"/>
        <v>1986</v>
      </c>
      <c r="I4" s="20">
        <f t="shared" si="0"/>
        <v>1987</v>
      </c>
      <c r="J4" s="20">
        <f t="shared" si="0"/>
        <v>1988</v>
      </c>
      <c r="K4" s="20">
        <f t="shared" ref="K4:X4" si="1">L4-1</f>
        <v>1989</v>
      </c>
      <c r="L4" s="20">
        <f t="shared" si="1"/>
        <v>1990</v>
      </c>
      <c r="M4" s="20">
        <f t="shared" si="1"/>
        <v>1991</v>
      </c>
      <c r="N4" s="20">
        <f t="shared" si="1"/>
        <v>1992</v>
      </c>
      <c r="O4" s="20">
        <f t="shared" si="1"/>
        <v>1993</v>
      </c>
      <c r="P4" s="20">
        <f t="shared" si="1"/>
        <v>1994</v>
      </c>
      <c r="Q4" s="20">
        <f t="shared" si="1"/>
        <v>1995</v>
      </c>
      <c r="R4" s="20">
        <f t="shared" si="1"/>
        <v>1996</v>
      </c>
      <c r="S4" s="20">
        <f t="shared" si="1"/>
        <v>1997</v>
      </c>
      <c r="T4" s="20">
        <f t="shared" si="1"/>
        <v>1998</v>
      </c>
      <c r="U4" s="20">
        <f t="shared" si="1"/>
        <v>1999</v>
      </c>
      <c r="V4" s="20">
        <f t="shared" si="1"/>
        <v>2000</v>
      </c>
      <c r="W4" s="20">
        <f t="shared" si="1"/>
        <v>2001</v>
      </c>
      <c r="X4" s="20">
        <f t="shared" si="1"/>
        <v>2002</v>
      </c>
      <c r="Y4" s="20">
        <f>Z4-1</f>
        <v>2003</v>
      </c>
      <c r="Z4" s="20">
        <v>2004</v>
      </c>
      <c r="AA4" s="20">
        <v>2005</v>
      </c>
      <c r="AB4" s="20">
        <v>2006</v>
      </c>
      <c r="AC4" s="20">
        <v>2007</v>
      </c>
      <c r="AD4" s="20">
        <v>2008</v>
      </c>
      <c r="AE4" s="12">
        <v>2009</v>
      </c>
      <c r="AF4" s="12">
        <v>2010</v>
      </c>
      <c r="AG4" s="12">
        <v>2011</v>
      </c>
      <c r="AH4" s="12">
        <v>2012</v>
      </c>
      <c r="AI4" s="12">
        <v>2013</v>
      </c>
      <c r="AJ4" s="12">
        <f>AI4+1</f>
        <v>2014</v>
      </c>
      <c r="AK4" s="12">
        <f>AJ4+1</f>
        <v>2015</v>
      </c>
      <c r="AL4" s="12">
        <f>AK4+1</f>
        <v>2016</v>
      </c>
      <c r="AM4" s="12">
        <f>AL4+1</f>
        <v>2017</v>
      </c>
      <c r="AN4" s="12">
        <f>AM4+1</f>
        <v>2018</v>
      </c>
      <c r="AO4" s="12">
        <v>2019</v>
      </c>
      <c r="AP4" s="12">
        <v>2020</v>
      </c>
      <c r="AQ4" s="12">
        <v>2021</v>
      </c>
      <c r="AR4" s="12">
        <v>2022</v>
      </c>
    </row>
    <row r="5" spans="1:45" x14ac:dyDescent="0.3">
      <c r="A5" s="1" t="s">
        <v>2</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7"/>
      <c r="AF5" s="7"/>
      <c r="AG5" s="7"/>
      <c r="AH5" s="7"/>
      <c r="AI5" s="7"/>
      <c r="AJ5" s="7"/>
      <c r="AK5" s="7"/>
      <c r="AL5" s="7"/>
      <c r="AM5" s="7"/>
      <c r="AN5" s="7"/>
      <c r="AO5" s="7"/>
      <c r="AP5" s="7"/>
      <c r="AQ5" s="7"/>
      <c r="AR5" s="7"/>
    </row>
    <row r="6" spans="1:45" x14ac:dyDescent="0.3">
      <c r="A6" t="s">
        <v>3</v>
      </c>
      <c r="B6" s="21">
        <v>870</v>
      </c>
      <c r="C6" s="21">
        <v>910</v>
      </c>
      <c r="D6" s="21">
        <v>820</v>
      </c>
      <c r="E6" s="21">
        <v>790</v>
      </c>
      <c r="F6" s="21">
        <v>980</v>
      </c>
      <c r="G6" s="21">
        <v>1010</v>
      </c>
      <c r="H6" s="21">
        <v>1040</v>
      </c>
      <c r="I6" s="21">
        <v>1090</v>
      </c>
      <c r="J6" s="21">
        <v>1105</v>
      </c>
      <c r="K6" s="21">
        <v>1150</v>
      </c>
      <c r="L6" s="21">
        <v>1230</v>
      </c>
      <c r="M6" s="21">
        <v>1270</v>
      </c>
      <c r="N6" s="21">
        <v>1260</v>
      </c>
      <c r="O6" s="21">
        <v>1395</v>
      </c>
      <c r="P6" s="21">
        <v>1500</v>
      </c>
      <c r="Q6" s="21">
        <v>1600</v>
      </c>
      <c r="R6" s="21">
        <v>1690</v>
      </c>
      <c r="S6" s="21">
        <v>1810</v>
      </c>
      <c r="T6" s="21">
        <v>1820</v>
      </c>
      <c r="U6" s="21">
        <v>1870</v>
      </c>
      <c r="V6" s="21">
        <v>1860</v>
      </c>
      <c r="W6" s="21">
        <v>2010</v>
      </c>
      <c r="X6" s="21">
        <v>2160</v>
      </c>
      <c r="Y6" s="21">
        <v>2320</v>
      </c>
      <c r="Z6" s="21">
        <v>2480</v>
      </c>
      <c r="AA6" s="21">
        <v>2605</v>
      </c>
      <c r="AB6" s="21">
        <v>2775</v>
      </c>
      <c r="AC6" s="21">
        <v>2765</v>
      </c>
      <c r="AD6" s="21">
        <v>2430</v>
      </c>
      <c r="AE6" s="7">
        <v>2370</v>
      </c>
      <c r="AF6" s="7">
        <v>2640</v>
      </c>
      <c r="AG6" s="7">
        <v>2560</v>
      </c>
      <c r="AH6" s="7">
        <v>2359</v>
      </c>
      <c r="AI6" s="7">
        <v>2465</v>
      </c>
      <c r="AJ6" s="7">
        <v>2126</v>
      </c>
      <c r="AK6" s="7">
        <v>2683</v>
      </c>
      <c r="AL6" s="7">
        <v>2570</v>
      </c>
      <c r="AM6" s="7">
        <v>2547</v>
      </c>
      <c r="AN6" s="7">
        <v>2543</v>
      </c>
      <c r="AO6" s="7">
        <v>2588</v>
      </c>
      <c r="AP6" s="7">
        <v>1975</v>
      </c>
      <c r="AQ6" s="7">
        <v>2652</v>
      </c>
      <c r="AR6" s="7">
        <v>2486</v>
      </c>
    </row>
    <row r="7" spans="1:45" x14ac:dyDescent="0.3">
      <c r="A7" t="s">
        <v>49</v>
      </c>
      <c r="B7" s="21">
        <v>1240</v>
      </c>
      <c r="C7" s="21">
        <v>1430</v>
      </c>
      <c r="D7" s="21">
        <v>1550</v>
      </c>
      <c r="E7" s="21">
        <v>1560</v>
      </c>
      <c r="F7" s="21">
        <v>1700</v>
      </c>
      <c r="G7" s="21">
        <v>1440</v>
      </c>
      <c r="H7" s="21">
        <v>1600</v>
      </c>
      <c r="I7" s="21">
        <v>1790</v>
      </c>
      <c r="J7" s="21">
        <v>1770</v>
      </c>
      <c r="K7" s="21">
        <v>1650</v>
      </c>
      <c r="L7" s="21">
        <v>1870</v>
      </c>
      <c r="M7" s="21">
        <v>2150</v>
      </c>
      <c r="N7" s="21">
        <v>2100</v>
      </c>
      <c r="O7" s="21">
        <v>2400</v>
      </c>
      <c r="P7" s="21">
        <v>3300</v>
      </c>
      <c r="Q7" s="21">
        <v>4200</v>
      </c>
      <c r="R7" s="21">
        <v>5600</v>
      </c>
      <c r="S7" s="21">
        <v>4800</v>
      </c>
      <c r="T7" s="21">
        <v>5800</v>
      </c>
      <c r="U7" s="21">
        <v>5400</v>
      </c>
      <c r="V7" s="26"/>
      <c r="W7" s="26"/>
      <c r="X7" s="26"/>
      <c r="Y7" s="26"/>
      <c r="Z7" s="26"/>
      <c r="AA7" s="26"/>
      <c r="AB7" s="26"/>
      <c r="AC7" s="26"/>
      <c r="AD7" s="26"/>
      <c r="AE7" s="13"/>
      <c r="AF7" s="13"/>
      <c r="AG7" s="13"/>
      <c r="AH7" s="13"/>
      <c r="AI7" s="13"/>
      <c r="AJ7" s="13"/>
      <c r="AK7" s="13"/>
      <c r="AL7" s="13"/>
      <c r="AM7" s="13"/>
      <c r="AN7" s="13"/>
      <c r="AO7" s="13"/>
      <c r="AP7" s="13"/>
      <c r="AQ7" s="13"/>
      <c r="AR7" s="13"/>
    </row>
    <row r="8" spans="1:45" x14ac:dyDescent="0.3">
      <c r="A8" t="s">
        <v>32</v>
      </c>
      <c r="B8" s="26"/>
      <c r="C8" s="26"/>
      <c r="D8" s="26"/>
      <c r="E8" s="26"/>
      <c r="F8" s="26"/>
      <c r="G8" s="26"/>
      <c r="H8" s="26"/>
      <c r="I8" s="26"/>
      <c r="J8" s="26"/>
      <c r="K8" s="26"/>
      <c r="L8" s="26"/>
      <c r="M8" s="26"/>
      <c r="N8" s="26"/>
      <c r="O8" s="26"/>
      <c r="P8" s="26"/>
      <c r="Q8" s="26"/>
      <c r="R8" s="26"/>
      <c r="S8" s="26"/>
      <c r="T8" s="26"/>
      <c r="U8" s="26"/>
      <c r="V8" s="21">
        <v>5200</v>
      </c>
      <c r="W8" s="21">
        <v>4340</v>
      </c>
      <c r="X8" s="21">
        <v>1930</v>
      </c>
      <c r="Y8" s="21">
        <v>2950</v>
      </c>
      <c r="Z8" s="21">
        <v>4800</v>
      </c>
      <c r="AA8" s="21">
        <v>3135</v>
      </c>
      <c r="AB8" s="21">
        <v>3220</v>
      </c>
      <c r="AC8" s="21">
        <v>3050</v>
      </c>
      <c r="AD8" s="21">
        <v>2700</v>
      </c>
      <c r="AE8" s="7">
        <v>2675</v>
      </c>
      <c r="AF8" s="7">
        <v>2720</v>
      </c>
      <c r="AG8" s="7">
        <v>2705</v>
      </c>
      <c r="AH8" s="7">
        <v>2627</v>
      </c>
      <c r="AI8" s="13">
        <v>2528</v>
      </c>
      <c r="AJ8" s="13">
        <v>2589</v>
      </c>
      <c r="AK8" s="13">
        <v>2434</v>
      </c>
      <c r="AL8" s="13">
        <v>2781</v>
      </c>
      <c r="AM8" s="13">
        <v>2452</v>
      </c>
      <c r="AN8" s="13">
        <v>2976</v>
      </c>
      <c r="AO8" s="13">
        <v>2987</v>
      </c>
      <c r="AP8" s="13">
        <v>2636</v>
      </c>
      <c r="AQ8" s="13">
        <v>2689</v>
      </c>
      <c r="AR8" s="13" t="s">
        <v>22</v>
      </c>
    </row>
    <row r="9" spans="1:45" x14ac:dyDescent="0.3">
      <c r="A9" t="s">
        <v>37</v>
      </c>
      <c r="B9" s="26"/>
      <c r="C9" s="26"/>
      <c r="D9" s="26"/>
      <c r="E9" s="26"/>
      <c r="F9" s="26"/>
      <c r="G9" s="26"/>
      <c r="H9" s="26"/>
      <c r="I9" s="26"/>
      <c r="J9" s="26"/>
      <c r="K9" s="26"/>
      <c r="L9" s="26"/>
      <c r="M9" s="26"/>
      <c r="N9" s="26"/>
      <c r="O9" s="26"/>
      <c r="P9" s="26"/>
      <c r="Q9" s="26"/>
      <c r="R9" s="26"/>
      <c r="S9" s="26"/>
      <c r="T9" s="26"/>
      <c r="U9" s="26"/>
      <c r="V9" s="26"/>
      <c r="W9" s="26"/>
      <c r="X9" s="26"/>
      <c r="Y9" s="26"/>
      <c r="Z9" s="26"/>
      <c r="AA9" s="21">
        <v>1485</v>
      </c>
      <c r="AB9" s="21">
        <v>700</v>
      </c>
      <c r="AC9" s="21">
        <v>1490</v>
      </c>
      <c r="AD9" s="21">
        <v>960</v>
      </c>
      <c r="AE9" s="7">
        <v>960</v>
      </c>
      <c r="AF9" s="7">
        <v>1000</v>
      </c>
      <c r="AG9" s="7">
        <v>775</v>
      </c>
      <c r="AH9" s="7">
        <v>260</v>
      </c>
      <c r="AI9" s="13">
        <v>100</v>
      </c>
      <c r="AJ9" s="13"/>
      <c r="AK9" s="13"/>
      <c r="AL9" s="13"/>
      <c r="AM9" s="13"/>
      <c r="AN9" s="13"/>
      <c r="AO9" s="13"/>
      <c r="AP9" s="13"/>
      <c r="AQ9" s="13"/>
      <c r="AR9" s="13"/>
    </row>
    <row r="10" spans="1:45" x14ac:dyDescent="0.3">
      <c r="A10" t="s">
        <v>5</v>
      </c>
      <c r="B10" s="21">
        <v>170</v>
      </c>
      <c r="C10" s="21">
        <v>160</v>
      </c>
      <c r="D10" s="21">
        <v>160</v>
      </c>
      <c r="E10" s="21">
        <v>110</v>
      </c>
      <c r="F10" s="21">
        <v>190</v>
      </c>
      <c r="G10" s="21">
        <v>190</v>
      </c>
      <c r="H10" s="21">
        <v>190</v>
      </c>
      <c r="I10" s="21">
        <v>190</v>
      </c>
      <c r="J10" s="21">
        <v>370</v>
      </c>
      <c r="K10" s="21">
        <v>375</v>
      </c>
      <c r="L10" s="21">
        <v>370</v>
      </c>
      <c r="M10" s="21">
        <v>420</v>
      </c>
      <c r="N10" s="21">
        <v>450</v>
      </c>
      <c r="O10" s="21">
        <v>415</v>
      </c>
      <c r="P10" s="21">
        <v>410</v>
      </c>
      <c r="Q10" s="21">
        <v>470</v>
      </c>
      <c r="R10" s="21">
        <v>455</v>
      </c>
      <c r="S10" s="21">
        <v>545</v>
      </c>
      <c r="T10" s="21">
        <v>660</v>
      </c>
      <c r="U10" s="21">
        <v>630</v>
      </c>
      <c r="V10" s="21">
        <v>635</v>
      </c>
      <c r="W10" s="21">
        <v>850</v>
      </c>
      <c r="X10" s="21">
        <v>990</v>
      </c>
      <c r="Y10" s="21">
        <v>935</v>
      </c>
      <c r="Z10" s="21">
        <v>1035</v>
      </c>
      <c r="AA10" s="21">
        <v>910</v>
      </c>
      <c r="AB10" s="21">
        <v>985</v>
      </c>
      <c r="AC10" s="21">
        <v>990</v>
      </c>
      <c r="AD10" s="21">
        <v>910</v>
      </c>
      <c r="AE10" s="7">
        <v>755</v>
      </c>
      <c r="AF10" s="7">
        <v>590</v>
      </c>
      <c r="AG10" s="7">
        <v>900</v>
      </c>
      <c r="AH10" s="7">
        <v>811</v>
      </c>
      <c r="AI10" s="7">
        <v>824</v>
      </c>
      <c r="AJ10" s="7">
        <v>891</v>
      </c>
      <c r="AK10" s="7">
        <v>874</v>
      </c>
      <c r="AL10" s="7">
        <v>917</v>
      </c>
      <c r="AM10" s="7">
        <v>956</v>
      </c>
      <c r="AN10" s="7">
        <v>978</v>
      </c>
      <c r="AO10" s="7">
        <v>1010</v>
      </c>
      <c r="AP10" s="7">
        <v>956</v>
      </c>
      <c r="AQ10" s="7">
        <v>874</v>
      </c>
      <c r="AR10" s="7">
        <v>922</v>
      </c>
    </row>
    <row r="11" spans="1:45" x14ac:dyDescent="0.3">
      <c r="A11" t="s">
        <v>6</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1">
        <v>125</v>
      </c>
      <c r="AB11" s="21">
        <v>135</v>
      </c>
      <c r="AC11" s="21">
        <v>135</v>
      </c>
      <c r="AD11" s="21">
        <v>140</v>
      </c>
      <c r="AE11" s="7">
        <v>180</v>
      </c>
      <c r="AF11" s="7">
        <v>220</v>
      </c>
      <c r="AG11" s="7">
        <v>265</v>
      </c>
      <c r="AH11" s="7">
        <v>266</v>
      </c>
      <c r="AI11" s="7">
        <v>322</v>
      </c>
      <c r="AJ11" s="7">
        <v>327</v>
      </c>
      <c r="AK11" s="7">
        <v>320</v>
      </c>
      <c r="AL11" s="7">
        <v>396</v>
      </c>
      <c r="AM11" s="7">
        <v>386</v>
      </c>
      <c r="AN11" s="7">
        <v>393</v>
      </c>
      <c r="AO11" s="7">
        <v>379</v>
      </c>
      <c r="AP11" s="7">
        <v>410</v>
      </c>
      <c r="AQ11" s="7">
        <v>392</v>
      </c>
      <c r="AR11" s="7">
        <v>412</v>
      </c>
    </row>
    <row r="12" spans="1:45" x14ac:dyDescent="0.3">
      <c r="A12" t="s">
        <v>7</v>
      </c>
      <c r="B12" s="21">
        <v>60</v>
      </c>
      <c r="C12" s="21">
        <v>70</v>
      </c>
      <c r="D12" s="21">
        <v>70</v>
      </c>
      <c r="E12" s="21">
        <v>80</v>
      </c>
      <c r="F12" s="21">
        <v>90</v>
      </c>
      <c r="G12" s="21">
        <v>90</v>
      </c>
      <c r="H12" s="21">
        <v>90</v>
      </c>
      <c r="I12" s="21">
        <v>90</v>
      </c>
      <c r="J12" s="21">
        <v>70</v>
      </c>
      <c r="K12" s="21">
        <v>60</v>
      </c>
      <c r="L12" s="21">
        <v>70</v>
      </c>
      <c r="M12" s="21">
        <v>70</v>
      </c>
      <c r="N12" s="21">
        <v>70</v>
      </c>
      <c r="O12" s="21">
        <v>70</v>
      </c>
      <c r="P12" s="21">
        <v>70</v>
      </c>
      <c r="Q12" s="21">
        <v>70</v>
      </c>
      <c r="R12" s="21">
        <v>95</v>
      </c>
      <c r="S12" s="21">
        <v>95</v>
      </c>
      <c r="T12" s="21">
        <v>120</v>
      </c>
      <c r="U12" s="21">
        <v>160</v>
      </c>
      <c r="V12" s="21">
        <v>105</v>
      </c>
      <c r="W12" s="21">
        <v>120</v>
      </c>
      <c r="X12" s="21">
        <v>170</v>
      </c>
      <c r="Y12" s="21">
        <v>245</v>
      </c>
      <c r="Z12" s="21">
        <v>265</v>
      </c>
      <c r="AA12" s="21">
        <v>145</v>
      </c>
      <c r="AB12" s="21">
        <v>135</v>
      </c>
      <c r="AC12" s="21">
        <v>150</v>
      </c>
      <c r="AD12" s="21">
        <v>170</v>
      </c>
      <c r="AE12" s="7">
        <v>160</v>
      </c>
      <c r="AF12" s="7">
        <v>185</v>
      </c>
      <c r="AG12" s="7">
        <v>155</v>
      </c>
      <c r="AH12" s="7">
        <v>162</v>
      </c>
      <c r="AI12" s="7">
        <v>152</v>
      </c>
      <c r="AJ12" s="7">
        <v>160</v>
      </c>
      <c r="AK12" s="7">
        <v>144</v>
      </c>
      <c r="AL12" s="7">
        <v>129</v>
      </c>
      <c r="AM12" s="7">
        <v>131</v>
      </c>
      <c r="AN12" s="7">
        <v>135</v>
      </c>
      <c r="AO12" s="7">
        <v>140</v>
      </c>
      <c r="AP12" s="7">
        <v>185</v>
      </c>
      <c r="AQ12" s="7">
        <v>187</v>
      </c>
      <c r="AR12" s="7">
        <v>187</v>
      </c>
    </row>
    <row r="13" spans="1:45" s="3" customFormat="1" x14ac:dyDescent="0.3">
      <c r="A13" s="3" t="s">
        <v>8</v>
      </c>
      <c r="B13" s="22">
        <f>SUM(B6:B12)</f>
        <v>2340</v>
      </c>
      <c r="C13" s="22">
        <f t="shared" ref="C13:AI13" si="2">SUM(C6:C12)</f>
        <v>2570</v>
      </c>
      <c r="D13" s="22">
        <f t="shared" si="2"/>
        <v>2600</v>
      </c>
      <c r="E13" s="22">
        <f t="shared" si="2"/>
        <v>2540</v>
      </c>
      <c r="F13" s="22">
        <f t="shared" si="2"/>
        <v>2960</v>
      </c>
      <c r="G13" s="22">
        <f t="shared" si="2"/>
        <v>2730</v>
      </c>
      <c r="H13" s="22">
        <f t="shared" si="2"/>
        <v>2920</v>
      </c>
      <c r="I13" s="22">
        <f t="shared" si="2"/>
        <v>3160</v>
      </c>
      <c r="J13" s="22">
        <f t="shared" si="2"/>
        <v>3315</v>
      </c>
      <c r="K13" s="22">
        <f t="shared" si="2"/>
        <v>3235</v>
      </c>
      <c r="L13" s="22">
        <f t="shared" si="2"/>
        <v>3540</v>
      </c>
      <c r="M13" s="22">
        <f t="shared" si="2"/>
        <v>3910</v>
      </c>
      <c r="N13" s="22">
        <f t="shared" si="2"/>
        <v>3880</v>
      </c>
      <c r="O13" s="22">
        <f t="shared" si="2"/>
        <v>4280</v>
      </c>
      <c r="P13" s="22">
        <f t="shared" si="2"/>
        <v>5280</v>
      </c>
      <c r="Q13" s="22">
        <f t="shared" si="2"/>
        <v>6340</v>
      </c>
      <c r="R13" s="22">
        <f t="shared" si="2"/>
        <v>7840</v>
      </c>
      <c r="S13" s="22">
        <f t="shared" si="2"/>
        <v>7250</v>
      </c>
      <c r="T13" s="22">
        <f t="shared" si="2"/>
        <v>8400</v>
      </c>
      <c r="U13" s="22">
        <f t="shared" si="2"/>
        <v>8060</v>
      </c>
      <c r="V13" s="22">
        <f t="shared" si="2"/>
        <v>7800</v>
      </c>
      <c r="W13" s="22">
        <f t="shared" si="2"/>
        <v>7320</v>
      </c>
      <c r="X13" s="22">
        <f t="shared" si="2"/>
        <v>5250</v>
      </c>
      <c r="Y13" s="22">
        <f t="shared" si="2"/>
        <v>6450</v>
      </c>
      <c r="Z13" s="22">
        <f t="shared" si="2"/>
        <v>8580</v>
      </c>
      <c r="AA13" s="22">
        <f t="shared" si="2"/>
        <v>8405</v>
      </c>
      <c r="AB13" s="22">
        <f t="shared" si="2"/>
        <v>7950</v>
      </c>
      <c r="AC13" s="22">
        <f t="shared" si="2"/>
        <v>8580</v>
      </c>
      <c r="AD13" s="22">
        <f t="shared" si="2"/>
        <v>7310</v>
      </c>
      <c r="AE13" s="8">
        <f t="shared" si="2"/>
        <v>7100</v>
      </c>
      <c r="AF13" s="8">
        <f t="shared" si="2"/>
        <v>7355</v>
      </c>
      <c r="AG13" s="8">
        <f t="shared" si="2"/>
        <v>7360</v>
      </c>
      <c r="AH13" s="8">
        <f t="shared" si="2"/>
        <v>6485</v>
      </c>
      <c r="AI13" s="8">
        <f t="shared" si="2"/>
        <v>6391</v>
      </c>
      <c r="AJ13" s="8">
        <f t="shared" ref="AJ13" si="3">SUM(AJ6:AJ12)</f>
        <v>6093</v>
      </c>
      <c r="AK13" s="8">
        <f t="shared" ref="AK13" si="4">SUM(AK6:AK12)</f>
        <v>6455</v>
      </c>
      <c r="AL13" s="8">
        <f t="shared" ref="AL13:AM13" si="5">SUM(AL6:AL12)</f>
        <v>6793</v>
      </c>
      <c r="AM13" s="8">
        <f t="shared" si="5"/>
        <v>6472</v>
      </c>
      <c r="AN13" s="8">
        <f t="shared" ref="AN13:AO13" si="6">SUM(AN6:AN12)</f>
        <v>7025</v>
      </c>
      <c r="AO13" s="8">
        <f t="shared" si="6"/>
        <v>7104</v>
      </c>
      <c r="AP13" s="8">
        <f t="shared" ref="AP13:AQ13" si="7">SUM(AP6:AP12)</f>
        <v>6162</v>
      </c>
      <c r="AQ13" s="8">
        <f t="shared" si="7"/>
        <v>6794</v>
      </c>
      <c r="AR13" s="46" t="s">
        <v>22</v>
      </c>
    </row>
    <row r="14" spans="1:45" x14ac:dyDescent="0.3">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7"/>
      <c r="AF14" s="7"/>
      <c r="AG14" s="7"/>
      <c r="AH14" s="7"/>
      <c r="AI14" s="7"/>
      <c r="AJ14" s="7"/>
      <c r="AK14" s="7"/>
      <c r="AL14" s="7"/>
      <c r="AM14" s="7"/>
      <c r="AN14" s="7"/>
      <c r="AO14" s="7"/>
      <c r="AP14" s="7"/>
      <c r="AQ14" s="7"/>
      <c r="AR14" s="7"/>
    </row>
    <row r="15" spans="1:45" x14ac:dyDescent="0.3">
      <c r="A15" s="1" t="s">
        <v>9</v>
      </c>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7"/>
      <c r="AF15" s="7"/>
      <c r="AG15" s="7"/>
      <c r="AH15" s="7"/>
      <c r="AI15" s="7"/>
      <c r="AJ15" s="7"/>
      <c r="AK15" s="7"/>
      <c r="AL15" s="7"/>
      <c r="AM15" s="7"/>
      <c r="AN15" s="7"/>
      <c r="AO15" s="7"/>
      <c r="AP15" s="7"/>
      <c r="AQ15" s="7"/>
      <c r="AR15" s="7"/>
    </row>
    <row r="16" spans="1:45" x14ac:dyDescent="0.3">
      <c r="A16" t="s">
        <v>77</v>
      </c>
      <c r="B16" s="21">
        <f>B45+B56+B67+B78+B89</f>
        <v>300</v>
      </c>
      <c r="C16" s="21">
        <f t="shared" ref="C16:V16" si="8">C45+C56+C67+C78+C89</f>
        <v>270</v>
      </c>
      <c r="D16" s="21">
        <f t="shared" si="8"/>
        <v>290</v>
      </c>
      <c r="E16" s="21">
        <f t="shared" si="8"/>
        <v>300</v>
      </c>
      <c r="F16" s="21">
        <f t="shared" si="8"/>
        <v>340</v>
      </c>
      <c r="G16" s="21">
        <f t="shared" si="8"/>
        <v>320</v>
      </c>
      <c r="H16" s="21">
        <f t="shared" si="8"/>
        <v>265</v>
      </c>
      <c r="I16" s="21">
        <f t="shared" si="8"/>
        <v>270</v>
      </c>
      <c r="J16" s="21">
        <f t="shared" si="8"/>
        <v>260</v>
      </c>
      <c r="K16" s="21">
        <f t="shared" si="8"/>
        <v>265</v>
      </c>
      <c r="L16" s="21">
        <f t="shared" si="8"/>
        <v>315</v>
      </c>
      <c r="M16" s="21">
        <f t="shared" si="8"/>
        <v>355</v>
      </c>
      <c r="N16" s="21">
        <f t="shared" si="8"/>
        <v>490</v>
      </c>
      <c r="O16" s="21">
        <f t="shared" si="8"/>
        <v>705</v>
      </c>
      <c r="P16" s="21">
        <f t="shared" si="8"/>
        <v>975</v>
      </c>
      <c r="Q16" s="21">
        <f t="shared" si="8"/>
        <v>1800</v>
      </c>
      <c r="R16" s="21">
        <f t="shared" si="8"/>
        <v>2360</v>
      </c>
      <c r="S16" s="21">
        <f t="shared" si="8"/>
        <v>3200</v>
      </c>
      <c r="T16" s="21">
        <f t="shared" si="8"/>
        <v>4890</v>
      </c>
      <c r="U16" s="21">
        <f t="shared" si="8"/>
        <v>5880</v>
      </c>
      <c r="V16" s="21">
        <f t="shared" si="8"/>
        <v>5640</v>
      </c>
      <c r="W16" s="21">
        <f t="shared" ref="W16:AI16" si="9">W45+W56+W67+W78+W89</f>
        <v>5090</v>
      </c>
      <c r="X16" s="21">
        <f t="shared" si="9"/>
        <v>3050</v>
      </c>
      <c r="Y16" s="21">
        <f t="shared" si="9"/>
        <v>3450</v>
      </c>
      <c r="Z16" s="21">
        <f t="shared" si="9"/>
        <v>3790</v>
      </c>
      <c r="AA16" s="21">
        <f t="shared" si="9"/>
        <v>3865</v>
      </c>
      <c r="AB16" s="21">
        <f t="shared" si="9"/>
        <v>4015</v>
      </c>
      <c r="AC16" s="21">
        <f t="shared" si="9"/>
        <v>4545</v>
      </c>
      <c r="AD16" s="21">
        <f t="shared" si="9"/>
        <v>4465</v>
      </c>
      <c r="AE16" s="7">
        <f t="shared" si="9"/>
        <v>4050</v>
      </c>
      <c r="AF16" s="7">
        <f t="shared" si="9"/>
        <v>5580</v>
      </c>
      <c r="AG16" s="7">
        <f t="shared" si="9"/>
        <v>6155</v>
      </c>
      <c r="AH16" s="7">
        <f t="shared" si="9"/>
        <v>6673</v>
      </c>
      <c r="AI16" s="7">
        <f t="shared" si="9"/>
        <v>7046</v>
      </c>
      <c r="AJ16" s="7">
        <f t="shared" ref="AJ16:AN16" si="10">AJ45+AJ56+AJ67+AJ78+AJ89</f>
        <v>7487</v>
      </c>
      <c r="AK16" s="7">
        <f t="shared" si="10"/>
        <v>7657</v>
      </c>
      <c r="AL16" s="7">
        <f t="shared" si="10"/>
        <v>8019</v>
      </c>
      <c r="AM16" s="7">
        <f t="shared" si="10"/>
        <v>8423</v>
      </c>
      <c r="AN16" s="7">
        <f t="shared" si="10"/>
        <v>8837</v>
      </c>
      <c r="AO16" s="7">
        <f t="shared" ref="AO16:AP16" si="11">AO45+AO56+AO67+AO78+AO89</f>
        <v>9653</v>
      </c>
      <c r="AP16" s="7">
        <f t="shared" si="11"/>
        <v>8503</v>
      </c>
      <c r="AQ16" s="7">
        <f t="shared" ref="AQ16:AR16" si="12">AQ45+AQ56+AQ67+AQ78+AQ89</f>
        <v>8340</v>
      </c>
      <c r="AR16" s="7">
        <f t="shared" si="12"/>
        <v>8411</v>
      </c>
    </row>
    <row r="17" spans="1:44" x14ac:dyDescent="0.3">
      <c r="A17" t="s">
        <v>54</v>
      </c>
      <c r="B17" s="31">
        <f t="shared" ref="B17:AN17" si="13">B46+B57+B68+B79+B90</f>
        <v>0</v>
      </c>
      <c r="C17" s="31">
        <f t="shared" si="13"/>
        <v>0</v>
      </c>
      <c r="D17" s="31">
        <f t="shared" si="13"/>
        <v>0</v>
      </c>
      <c r="E17" s="31">
        <f t="shared" si="13"/>
        <v>0</v>
      </c>
      <c r="F17" s="31">
        <f t="shared" si="13"/>
        <v>0</v>
      </c>
      <c r="G17" s="31">
        <f t="shared" si="13"/>
        <v>0</v>
      </c>
      <c r="H17" s="21">
        <f t="shared" si="13"/>
        <v>155</v>
      </c>
      <c r="I17" s="21">
        <f t="shared" si="13"/>
        <v>170</v>
      </c>
      <c r="J17" s="21">
        <f t="shared" si="13"/>
        <v>175</v>
      </c>
      <c r="K17" s="21">
        <f t="shared" si="13"/>
        <v>185</v>
      </c>
      <c r="L17" s="21">
        <f t="shared" si="13"/>
        <v>215</v>
      </c>
      <c r="M17" s="21">
        <f t="shared" si="13"/>
        <v>225</v>
      </c>
      <c r="N17" s="21">
        <f t="shared" si="13"/>
        <v>205</v>
      </c>
      <c r="O17" s="21">
        <f t="shared" si="13"/>
        <v>190</v>
      </c>
      <c r="P17" s="21">
        <f t="shared" si="13"/>
        <v>185</v>
      </c>
      <c r="Q17" s="21">
        <f t="shared" si="13"/>
        <v>210</v>
      </c>
      <c r="R17" s="21">
        <f t="shared" si="13"/>
        <v>240</v>
      </c>
      <c r="S17" s="21">
        <f t="shared" si="13"/>
        <v>240</v>
      </c>
      <c r="T17" s="21">
        <f t="shared" si="13"/>
        <v>230</v>
      </c>
      <c r="U17" s="21">
        <f t="shared" si="13"/>
        <v>240</v>
      </c>
      <c r="V17" s="21">
        <f t="shared" si="13"/>
        <v>255</v>
      </c>
      <c r="W17" s="21">
        <f t="shared" si="13"/>
        <v>250</v>
      </c>
      <c r="X17" s="21">
        <f t="shared" si="13"/>
        <v>255</v>
      </c>
      <c r="Y17" s="21">
        <f t="shared" si="13"/>
        <v>265</v>
      </c>
      <c r="Z17" s="21">
        <f t="shared" si="13"/>
        <v>310</v>
      </c>
      <c r="AA17" s="21">
        <f t="shared" si="13"/>
        <v>415</v>
      </c>
      <c r="AB17" s="21">
        <f t="shared" si="13"/>
        <v>440</v>
      </c>
      <c r="AC17" s="21">
        <f t="shared" si="13"/>
        <v>375</v>
      </c>
      <c r="AD17" s="21">
        <f t="shared" si="13"/>
        <v>350</v>
      </c>
      <c r="AE17" s="7">
        <f t="shared" si="13"/>
        <v>325</v>
      </c>
      <c r="AF17" s="7">
        <f t="shared" si="13"/>
        <v>370</v>
      </c>
      <c r="AG17" s="7">
        <f t="shared" si="13"/>
        <v>440</v>
      </c>
      <c r="AH17" s="7">
        <f t="shared" si="13"/>
        <v>524</v>
      </c>
      <c r="AI17" s="7">
        <f t="shared" si="13"/>
        <v>378</v>
      </c>
      <c r="AJ17" s="7">
        <f t="shared" si="13"/>
        <v>313</v>
      </c>
      <c r="AK17" s="7">
        <f t="shared" si="13"/>
        <v>449</v>
      </c>
      <c r="AL17" s="7">
        <f t="shared" si="13"/>
        <v>419</v>
      </c>
      <c r="AM17" s="7">
        <f t="shared" si="13"/>
        <v>435</v>
      </c>
      <c r="AN17" s="7">
        <f t="shared" si="13"/>
        <v>605</v>
      </c>
      <c r="AO17" s="7">
        <f t="shared" ref="AO17:AP17" si="14">AO46+AO57+AO68+AO79+AO90</f>
        <v>511</v>
      </c>
      <c r="AP17" s="7">
        <f t="shared" si="14"/>
        <v>524</v>
      </c>
      <c r="AQ17" s="7">
        <f t="shared" ref="AQ17:AR17" si="15">AQ46+AQ57+AQ68+AQ79+AQ90</f>
        <v>589</v>
      </c>
      <c r="AR17" s="7">
        <f t="shared" si="15"/>
        <v>614</v>
      </c>
    </row>
    <row r="18" spans="1:44" x14ac:dyDescent="0.3">
      <c r="A18" t="s">
        <v>81</v>
      </c>
      <c r="B18" s="21">
        <f t="shared" ref="B18:AN18" si="16">B47+B58+B69+B80+B91</f>
        <v>520</v>
      </c>
      <c r="C18" s="21">
        <f t="shared" si="16"/>
        <v>480</v>
      </c>
      <c r="D18" s="21">
        <f t="shared" si="16"/>
        <v>590</v>
      </c>
      <c r="E18" s="21">
        <f t="shared" si="16"/>
        <v>820</v>
      </c>
      <c r="F18" s="21">
        <f t="shared" si="16"/>
        <v>910</v>
      </c>
      <c r="G18" s="21">
        <f t="shared" si="16"/>
        <v>870</v>
      </c>
      <c r="H18" s="21">
        <f t="shared" si="16"/>
        <v>925</v>
      </c>
      <c r="I18" s="21">
        <f t="shared" si="16"/>
        <v>955</v>
      </c>
      <c r="J18" s="21">
        <f t="shared" si="16"/>
        <v>995</v>
      </c>
      <c r="K18" s="21">
        <f t="shared" si="16"/>
        <v>995</v>
      </c>
      <c r="L18" s="21">
        <f t="shared" si="16"/>
        <v>1020</v>
      </c>
      <c r="M18" s="21">
        <f t="shared" si="16"/>
        <v>1165</v>
      </c>
      <c r="N18" s="21">
        <f t="shared" si="16"/>
        <v>1195</v>
      </c>
      <c r="O18" s="21">
        <f t="shared" si="16"/>
        <v>1210</v>
      </c>
      <c r="P18" s="21">
        <f t="shared" si="16"/>
        <v>1265</v>
      </c>
      <c r="Q18" s="21">
        <f t="shared" si="16"/>
        <v>1290</v>
      </c>
      <c r="R18" s="21">
        <f t="shared" si="16"/>
        <v>1320</v>
      </c>
      <c r="S18" s="21">
        <f t="shared" si="16"/>
        <v>1350</v>
      </c>
      <c r="T18" s="21">
        <f t="shared" si="16"/>
        <v>1230</v>
      </c>
      <c r="U18" s="21">
        <f t="shared" si="16"/>
        <v>1110</v>
      </c>
      <c r="V18" s="21">
        <f t="shared" si="16"/>
        <v>820</v>
      </c>
      <c r="W18" s="21">
        <f t="shared" si="16"/>
        <v>725</v>
      </c>
      <c r="X18" s="21">
        <f t="shared" si="16"/>
        <v>785</v>
      </c>
      <c r="Y18" s="21">
        <f t="shared" si="16"/>
        <v>825</v>
      </c>
      <c r="Z18" s="21">
        <f t="shared" si="16"/>
        <v>850</v>
      </c>
      <c r="AA18" s="21">
        <f t="shared" si="16"/>
        <v>815</v>
      </c>
      <c r="AB18" s="21">
        <f t="shared" si="16"/>
        <v>620</v>
      </c>
      <c r="AC18" s="21">
        <f t="shared" si="16"/>
        <v>630</v>
      </c>
      <c r="AD18" s="21">
        <f t="shared" si="16"/>
        <v>625</v>
      </c>
      <c r="AE18" s="7">
        <f t="shared" si="16"/>
        <v>635</v>
      </c>
      <c r="AF18" s="7">
        <f t="shared" si="16"/>
        <v>595</v>
      </c>
      <c r="AG18" s="7">
        <f t="shared" si="16"/>
        <v>540</v>
      </c>
      <c r="AH18" s="7">
        <f t="shared" si="16"/>
        <v>510</v>
      </c>
      <c r="AI18" s="7">
        <f t="shared" si="16"/>
        <v>461</v>
      </c>
      <c r="AJ18" s="7">
        <f t="shared" si="16"/>
        <v>469</v>
      </c>
      <c r="AK18" s="7">
        <f t="shared" si="16"/>
        <v>474</v>
      </c>
      <c r="AL18" s="7">
        <f t="shared" si="16"/>
        <v>435</v>
      </c>
      <c r="AM18" s="7">
        <f t="shared" si="16"/>
        <v>398</v>
      </c>
      <c r="AN18" s="7">
        <f t="shared" si="16"/>
        <v>364</v>
      </c>
      <c r="AO18" s="7">
        <f t="shared" ref="AO18:AP18" si="17">AO47+AO58+AO69+AO80+AO91</f>
        <v>320</v>
      </c>
      <c r="AP18" s="7">
        <f t="shared" si="17"/>
        <v>228</v>
      </c>
      <c r="AQ18" s="7">
        <f t="shared" ref="AQ18:AR18" si="18">AQ47+AQ58+AQ69+AQ80+AQ91</f>
        <v>210</v>
      </c>
      <c r="AR18" s="7">
        <f t="shared" si="18"/>
        <v>191</v>
      </c>
    </row>
    <row r="19" spans="1:44" x14ac:dyDescent="0.3">
      <c r="A19" t="s">
        <v>78</v>
      </c>
      <c r="B19" s="21">
        <f t="shared" ref="B19:AM19" si="19">B48+B59+B70+B81+B92</f>
        <v>590</v>
      </c>
      <c r="C19" s="21">
        <f t="shared" si="19"/>
        <v>800</v>
      </c>
      <c r="D19" s="21">
        <f t="shared" si="19"/>
        <v>840</v>
      </c>
      <c r="E19" s="21">
        <f t="shared" si="19"/>
        <v>1090</v>
      </c>
      <c r="F19" s="21">
        <f t="shared" si="19"/>
        <v>1240</v>
      </c>
      <c r="G19" s="21">
        <f t="shared" si="19"/>
        <v>1100</v>
      </c>
      <c r="H19" s="21">
        <f t="shared" si="19"/>
        <v>1320</v>
      </c>
      <c r="I19" s="21">
        <f t="shared" si="19"/>
        <v>1575</v>
      </c>
      <c r="J19" s="21">
        <f t="shared" si="19"/>
        <v>1705</v>
      </c>
      <c r="K19" s="21">
        <f t="shared" si="19"/>
        <v>1655</v>
      </c>
      <c r="L19" s="21">
        <f t="shared" si="19"/>
        <v>1675</v>
      </c>
      <c r="M19" s="21">
        <f t="shared" si="19"/>
        <v>1855</v>
      </c>
      <c r="N19" s="21">
        <f t="shared" si="19"/>
        <v>1830</v>
      </c>
      <c r="O19" s="21">
        <f t="shared" si="19"/>
        <v>2015</v>
      </c>
      <c r="P19" s="21">
        <f t="shared" si="19"/>
        <v>2230</v>
      </c>
      <c r="Q19" s="21">
        <f t="shared" si="19"/>
        <v>2620</v>
      </c>
      <c r="R19" s="21">
        <f t="shared" si="19"/>
        <v>2020</v>
      </c>
      <c r="S19" s="21">
        <f t="shared" si="19"/>
        <v>2550</v>
      </c>
      <c r="T19" s="21">
        <f t="shared" si="19"/>
        <v>2075</v>
      </c>
      <c r="U19" s="21">
        <f t="shared" si="19"/>
        <v>1990</v>
      </c>
      <c r="V19" s="21">
        <f t="shared" si="19"/>
        <v>2160</v>
      </c>
      <c r="W19" s="21">
        <f t="shared" si="19"/>
        <v>670</v>
      </c>
      <c r="X19" s="21">
        <f t="shared" si="19"/>
        <v>760</v>
      </c>
      <c r="Y19" s="21">
        <f t="shared" si="19"/>
        <v>900</v>
      </c>
      <c r="Z19" s="21">
        <f t="shared" si="19"/>
        <v>920</v>
      </c>
      <c r="AA19" s="21">
        <f t="shared" si="19"/>
        <v>1275</v>
      </c>
      <c r="AB19" s="21">
        <f t="shared" si="19"/>
        <v>1495</v>
      </c>
      <c r="AC19" s="21">
        <f t="shared" si="19"/>
        <v>1550</v>
      </c>
      <c r="AD19" s="21">
        <f t="shared" si="19"/>
        <v>1370</v>
      </c>
      <c r="AE19" s="7">
        <f t="shared" si="19"/>
        <v>1370</v>
      </c>
      <c r="AF19" s="7">
        <f t="shared" si="19"/>
        <v>1410</v>
      </c>
      <c r="AG19" s="7">
        <f t="shared" si="19"/>
        <v>1375</v>
      </c>
      <c r="AH19" s="7">
        <f t="shared" si="19"/>
        <v>1190</v>
      </c>
      <c r="AI19" s="7">
        <f t="shared" si="19"/>
        <v>1017</v>
      </c>
      <c r="AJ19" s="7">
        <f t="shared" si="19"/>
        <v>970</v>
      </c>
      <c r="AK19" s="7">
        <f t="shared" si="19"/>
        <v>903</v>
      </c>
      <c r="AL19" s="7">
        <f t="shared" si="19"/>
        <v>872</v>
      </c>
      <c r="AM19" s="7">
        <f t="shared" si="19"/>
        <v>844</v>
      </c>
      <c r="AN19" s="7">
        <f t="shared" ref="AN19:AO19" si="20">AN48+AN59+AN70+AN81+AN92</f>
        <v>768</v>
      </c>
      <c r="AO19" s="7">
        <f t="shared" si="20"/>
        <v>711</v>
      </c>
      <c r="AP19" s="7">
        <f t="shared" ref="AP19:AQ19" si="21">AP48+AP59+AP70+AP81+AP92</f>
        <v>634</v>
      </c>
      <c r="AQ19" s="7">
        <f t="shared" si="21"/>
        <v>655</v>
      </c>
      <c r="AR19" s="7">
        <f t="shared" ref="AR19" si="22">AR48+AR59+AR70+AR81+AR92</f>
        <v>644</v>
      </c>
    </row>
    <row r="20" spans="1:44" x14ac:dyDescent="0.3">
      <c r="A20" t="s">
        <v>56</v>
      </c>
      <c r="B20" s="31">
        <f t="shared" ref="B20:S20" si="23">B49+B60+B71+B82+B93</f>
        <v>0</v>
      </c>
      <c r="C20" s="31">
        <f t="shared" si="23"/>
        <v>0</v>
      </c>
      <c r="D20" s="31">
        <f t="shared" si="23"/>
        <v>0</v>
      </c>
      <c r="E20" s="31">
        <f t="shared" si="23"/>
        <v>0</v>
      </c>
      <c r="F20" s="31">
        <f t="shared" si="23"/>
        <v>0</v>
      </c>
      <c r="G20" s="31">
        <f t="shared" si="23"/>
        <v>0</v>
      </c>
      <c r="H20" s="31">
        <f t="shared" si="23"/>
        <v>0</v>
      </c>
      <c r="I20" s="31">
        <f t="shared" si="23"/>
        <v>0</v>
      </c>
      <c r="J20" s="31">
        <f t="shared" si="23"/>
        <v>0</v>
      </c>
      <c r="K20" s="31">
        <f t="shared" si="23"/>
        <v>0</v>
      </c>
      <c r="L20" s="31">
        <f t="shared" si="23"/>
        <v>0</v>
      </c>
      <c r="M20" s="31">
        <f t="shared" si="23"/>
        <v>0</v>
      </c>
      <c r="N20" s="31">
        <f t="shared" si="23"/>
        <v>0</v>
      </c>
      <c r="O20" s="31">
        <f t="shared" si="23"/>
        <v>0</v>
      </c>
      <c r="P20" s="31">
        <f t="shared" si="23"/>
        <v>0</v>
      </c>
      <c r="Q20" s="31">
        <f t="shared" si="23"/>
        <v>0</v>
      </c>
      <c r="R20" s="31">
        <f t="shared" si="23"/>
        <v>0</v>
      </c>
      <c r="S20" s="31">
        <f t="shared" si="23"/>
        <v>0</v>
      </c>
      <c r="T20" s="21">
        <f t="shared" ref="T20:AN20" si="24">T49+T60+T71+T82+T93</f>
        <v>45</v>
      </c>
      <c r="U20" s="21">
        <f t="shared" si="24"/>
        <v>40</v>
      </c>
      <c r="V20" s="21">
        <f t="shared" si="24"/>
        <v>0</v>
      </c>
      <c r="W20" s="21">
        <f t="shared" si="24"/>
        <v>0</v>
      </c>
      <c r="X20" s="21">
        <f t="shared" si="24"/>
        <v>0</v>
      </c>
      <c r="Y20" s="21">
        <f t="shared" si="24"/>
        <v>30</v>
      </c>
      <c r="Z20" s="21">
        <f t="shared" si="24"/>
        <v>200</v>
      </c>
      <c r="AA20" s="21">
        <f t="shared" si="24"/>
        <v>220</v>
      </c>
      <c r="AB20" s="21">
        <f t="shared" si="24"/>
        <v>50</v>
      </c>
      <c r="AC20" s="21">
        <f t="shared" si="24"/>
        <v>260</v>
      </c>
      <c r="AD20" s="21">
        <f t="shared" si="24"/>
        <v>420</v>
      </c>
      <c r="AE20" s="7">
        <f t="shared" si="24"/>
        <v>625</v>
      </c>
      <c r="AF20" s="7">
        <f t="shared" si="24"/>
        <v>1095</v>
      </c>
      <c r="AG20" s="7">
        <f t="shared" si="24"/>
        <v>-565</v>
      </c>
      <c r="AH20" s="7">
        <f t="shared" si="24"/>
        <v>467</v>
      </c>
      <c r="AI20" s="7">
        <f t="shared" si="24"/>
        <v>-8</v>
      </c>
      <c r="AJ20" s="7">
        <f t="shared" si="24"/>
        <v>943</v>
      </c>
      <c r="AK20" s="7">
        <f t="shared" si="24"/>
        <v>-659</v>
      </c>
      <c r="AL20" s="7">
        <f t="shared" si="24"/>
        <v>-646</v>
      </c>
      <c r="AM20" s="7">
        <f t="shared" si="24"/>
        <v>-386</v>
      </c>
      <c r="AN20" s="7">
        <f t="shared" si="24"/>
        <v>-574</v>
      </c>
      <c r="AO20" s="7">
        <f t="shared" ref="AO20:AP20" si="25">AO49+AO60+AO71+AO82+AO93</f>
        <v>-87</v>
      </c>
      <c r="AP20" s="7">
        <f t="shared" si="25"/>
        <v>-190</v>
      </c>
      <c r="AQ20" s="7">
        <f t="shared" ref="AQ20:AR20" si="26">AQ49+AQ60+AQ71+AQ82+AQ93</f>
        <v>17</v>
      </c>
      <c r="AR20" s="7">
        <f t="shared" si="26"/>
        <v>0</v>
      </c>
    </row>
    <row r="21" spans="1:44" x14ac:dyDescent="0.3">
      <c r="A21" t="s">
        <v>55</v>
      </c>
      <c r="B21" s="21">
        <f t="shared" ref="B21:AN22" si="27">B50+B61+B72+B83+B94</f>
        <v>180</v>
      </c>
      <c r="C21" s="21">
        <f t="shared" si="27"/>
        <v>210</v>
      </c>
      <c r="D21" s="21">
        <f t="shared" si="27"/>
        <v>220</v>
      </c>
      <c r="E21" s="21">
        <f t="shared" si="27"/>
        <v>200</v>
      </c>
      <c r="F21" s="21">
        <f t="shared" si="27"/>
        <v>210</v>
      </c>
      <c r="G21" s="21">
        <f t="shared" si="27"/>
        <v>210</v>
      </c>
      <c r="H21" s="21">
        <f t="shared" si="27"/>
        <v>170</v>
      </c>
      <c r="I21" s="21">
        <f t="shared" si="27"/>
        <v>165</v>
      </c>
      <c r="J21" s="21">
        <f t="shared" si="27"/>
        <v>180</v>
      </c>
      <c r="K21" s="21">
        <f t="shared" si="27"/>
        <v>180</v>
      </c>
      <c r="L21" s="21">
        <f t="shared" si="27"/>
        <v>195</v>
      </c>
      <c r="M21" s="21">
        <f t="shared" si="27"/>
        <v>210</v>
      </c>
      <c r="N21" s="21">
        <f t="shared" si="27"/>
        <v>205</v>
      </c>
      <c r="O21" s="21">
        <f t="shared" si="27"/>
        <v>210</v>
      </c>
      <c r="P21" s="21">
        <f t="shared" si="27"/>
        <v>205</v>
      </c>
      <c r="Q21" s="21">
        <f t="shared" si="27"/>
        <v>200</v>
      </c>
      <c r="R21" s="21">
        <f t="shared" si="27"/>
        <v>215</v>
      </c>
      <c r="S21" s="21">
        <f t="shared" si="27"/>
        <v>260</v>
      </c>
      <c r="T21" s="21">
        <f t="shared" si="27"/>
        <v>190</v>
      </c>
      <c r="U21" s="21">
        <f t="shared" si="27"/>
        <v>195</v>
      </c>
      <c r="V21" s="21">
        <f t="shared" si="27"/>
        <v>255</v>
      </c>
      <c r="W21" s="21">
        <f t="shared" si="27"/>
        <v>240</v>
      </c>
      <c r="X21" s="21">
        <f t="shared" si="27"/>
        <v>270</v>
      </c>
      <c r="Y21" s="21">
        <f t="shared" si="27"/>
        <v>260</v>
      </c>
      <c r="Z21" s="21">
        <f t="shared" si="27"/>
        <v>930</v>
      </c>
      <c r="AA21" s="21">
        <f t="shared" si="27"/>
        <v>1490</v>
      </c>
      <c r="AB21" s="21">
        <f t="shared" si="27"/>
        <v>1140</v>
      </c>
      <c r="AC21" s="21">
        <f t="shared" si="27"/>
        <v>950</v>
      </c>
      <c r="AD21" s="21">
        <f t="shared" si="27"/>
        <v>985</v>
      </c>
      <c r="AE21" s="7">
        <f t="shared" si="27"/>
        <v>775</v>
      </c>
      <c r="AF21" s="7">
        <f t="shared" si="27"/>
        <v>595</v>
      </c>
      <c r="AG21" s="7">
        <f t="shared" si="27"/>
        <v>505</v>
      </c>
      <c r="AH21" s="7">
        <f t="shared" si="27"/>
        <v>442</v>
      </c>
      <c r="AI21" s="7">
        <f t="shared" si="27"/>
        <v>354</v>
      </c>
      <c r="AJ21" s="7">
        <f t="shared" si="27"/>
        <v>272</v>
      </c>
      <c r="AK21" s="7">
        <f t="shared" si="27"/>
        <v>220</v>
      </c>
      <c r="AL21" s="7">
        <f t="shared" si="27"/>
        <v>189</v>
      </c>
      <c r="AM21" s="7">
        <f t="shared" si="27"/>
        <v>167</v>
      </c>
      <c r="AN21" s="7">
        <f t="shared" si="27"/>
        <v>148</v>
      </c>
      <c r="AO21" s="7">
        <f t="shared" ref="AO21:AP22" si="28">AO50+AO61+AO72+AO83+AO94</f>
        <v>128</v>
      </c>
      <c r="AP21" s="7">
        <f t="shared" si="28"/>
        <v>85</v>
      </c>
      <c r="AQ21" s="7">
        <f t="shared" ref="AQ21:AR22" si="29">AQ50+AQ61+AQ72+AQ83+AQ94</f>
        <v>91</v>
      </c>
      <c r="AR21" s="7">
        <f t="shared" si="29"/>
        <v>93</v>
      </c>
    </row>
    <row r="22" spans="1:44" x14ac:dyDescent="0.3">
      <c r="A22" t="s">
        <v>72</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7"/>
      <c r="AF22" s="7"/>
      <c r="AG22" s="7"/>
      <c r="AH22" s="7"/>
      <c r="AI22" s="7">
        <f t="shared" si="27"/>
        <v>49</v>
      </c>
      <c r="AJ22" s="7">
        <f t="shared" si="27"/>
        <v>54</v>
      </c>
      <c r="AK22" s="7">
        <f t="shared" si="27"/>
        <v>56</v>
      </c>
      <c r="AL22" s="7">
        <f t="shared" si="27"/>
        <v>71</v>
      </c>
      <c r="AM22" s="7">
        <f t="shared" si="27"/>
        <v>78</v>
      </c>
      <c r="AN22" s="7">
        <f t="shared" si="27"/>
        <v>87</v>
      </c>
      <c r="AO22" s="7">
        <f t="shared" si="28"/>
        <v>88</v>
      </c>
      <c r="AP22" s="7">
        <f t="shared" si="28"/>
        <v>76</v>
      </c>
      <c r="AQ22" s="7">
        <f t="shared" si="29"/>
        <v>96</v>
      </c>
      <c r="AR22" s="7">
        <f t="shared" si="29"/>
        <v>109</v>
      </c>
    </row>
    <row r="23" spans="1:44" x14ac:dyDescent="0.3">
      <c r="A23" t="s">
        <v>14</v>
      </c>
      <c r="B23" s="21">
        <f t="shared" ref="B23:AN23" si="30">B52+B63+B74+B85+B96</f>
        <v>440</v>
      </c>
      <c r="C23" s="21">
        <f t="shared" si="30"/>
        <v>330</v>
      </c>
      <c r="D23" s="21">
        <f t="shared" si="30"/>
        <v>330</v>
      </c>
      <c r="E23" s="21">
        <f t="shared" si="30"/>
        <v>290</v>
      </c>
      <c r="F23" s="21">
        <f t="shared" si="30"/>
        <v>310</v>
      </c>
      <c r="G23" s="21">
        <f t="shared" si="30"/>
        <v>270</v>
      </c>
      <c r="H23" s="21">
        <f t="shared" si="30"/>
        <v>115</v>
      </c>
      <c r="I23" s="21">
        <f t="shared" si="30"/>
        <v>100</v>
      </c>
      <c r="J23" s="21">
        <f t="shared" si="30"/>
        <v>85</v>
      </c>
      <c r="K23" s="21">
        <f t="shared" si="30"/>
        <v>130</v>
      </c>
      <c r="L23" s="21">
        <f t="shared" si="30"/>
        <v>80</v>
      </c>
      <c r="M23" s="21">
        <f t="shared" si="30"/>
        <v>65</v>
      </c>
      <c r="N23" s="21">
        <f t="shared" si="30"/>
        <v>60</v>
      </c>
      <c r="O23" s="21">
        <f t="shared" si="30"/>
        <v>35</v>
      </c>
      <c r="P23" s="21">
        <f t="shared" si="30"/>
        <v>115</v>
      </c>
      <c r="Q23" s="21">
        <f t="shared" si="30"/>
        <v>110</v>
      </c>
      <c r="R23" s="21">
        <f t="shared" si="30"/>
        <v>140</v>
      </c>
      <c r="S23" s="21">
        <f t="shared" si="30"/>
        <v>140</v>
      </c>
      <c r="T23" s="21">
        <f t="shared" si="30"/>
        <v>115</v>
      </c>
      <c r="U23" s="21">
        <f t="shared" si="30"/>
        <v>110</v>
      </c>
      <c r="V23" s="21">
        <f t="shared" si="30"/>
        <v>60</v>
      </c>
      <c r="W23" s="21">
        <f t="shared" si="30"/>
        <v>65</v>
      </c>
      <c r="X23" s="21">
        <f t="shared" si="30"/>
        <v>90</v>
      </c>
      <c r="Y23" s="21">
        <f t="shared" si="30"/>
        <v>110</v>
      </c>
      <c r="Z23" s="21">
        <f t="shared" si="30"/>
        <v>90</v>
      </c>
      <c r="AA23" s="21">
        <f t="shared" si="30"/>
        <v>265</v>
      </c>
      <c r="AB23" s="21">
        <f t="shared" si="30"/>
        <v>85</v>
      </c>
      <c r="AC23" s="21">
        <f t="shared" si="30"/>
        <v>85</v>
      </c>
      <c r="AD23" s="21">
        <f t="shared" si="30"/>
        <v>75</v>
      </c>
      <c r="AE23" s="7">
        <f t="shared" si="30"/>
        <v>70</v>
      </c>
      <c r="AF23" s="7">
        <f t="shared" si="30"/>
        <v>90</v>
      </c>
      <c r="AG23" s="7">
        <f t="shared" si="30"/>
        <v>110</v>
      </c>
      <c r="AH23" s="7">
        <f t="shared" si="30"/>
        <v>104</v>
      </c>
      <c r="AI23" s="7">
        <f t="shared" si="30"/>
        <v>82</v>
      </c>
      <c r="AJ23" s="7">
        <f t="shared" si="30"/>
        <v>81</v>
      </c>
      <c r="AK23" s="7">
        <f t="shared" si="30"/>
        <v>104</v>
      </c>
      <c r="AL23" s="7">
        <f t="shared" si="30"/>
        <v>114</v>
      </c>
      <c r="AM23" s="7">
        <f t="shared" si="30"/>
        <v>91</v>
      </c>
      <c r="AN23" s="7">
        <f t="shared" si="30"/>
        <v>117</v>
      </c>
      <c r="AO23" s="7">
        <f t="shared" ref="AO23:AP23" si="31">AO52+AO63+AO74+AO85+AO96</f>
        <v>121</v>
      </c>
      <c r="AP23" s="7">
        <f t="shared" si="31"/>
        <v>94</v>
      </c>
      <c r="AQ23" s="7">
        <f t="shared" ref="AQ23:AR23" si="32">AQ52+AQ63+AQ74+AQ85+AQ96</f>
        <v>99</v>
      </c>
      <c r="AR23" s="7">
        <f t="shared" si="32"/>
        <v>84</v>
      </c>
    </row>
    <row r="24" spans="1:44" s="3" customFormat="1" x14ac:dyDescent="0.3">
      <c r="A24" s="3" t="s">
        <v>24</v>
      </c>
      <c r="B24" s="22">
        <f>SUM(B16:B23)</f>
        <v>2030</v>
      </c>
      <c r="C24" s="22">
        <f t="shared" ref="C24:AI24" si="33">SUM(C16:C23)</f>
        <v>2090</v>
      </c>
      <c r="D24" s="22">
        <f t="shared" si="33"/>
        <v>2270</v>
      </c>
      <c r="E24" s="22">
        <f t="shared" si="33"/>
        <v>2700</v>
      </c>
      <c r="F24" s="22">
        <f t="shared" si="33"/>
        <v>3010</v>
      </c>
      <c r="G24" s="22">
        <f t="shared" si="33"/>
        <v>2770</v>
      </c>
      <c r="H24" s="22">
        <f t="shared" si="33"/>
        <v>2950</v>
      </c>
      <c r="I24" s="22">
        <f t="shared" si="33"/>
        <v>3235</v>
      </c>
      <c r="J24" s="22">
        <f t="shared" si="33"/>
        <v>3400</v>
      </c>
      <c r="K24" s="22">
        <f t="shared" si="33"/>
        <v>3410</v>
      </c>
      <c r="L24" s="22">
        <f t="shared" si="33"/>
        <v>3500</v>
      </c>
      <c r="M24" s="22">
        <f t="shared" si="33"/>
        <v>3875</v>
      </c>
      <c r="N24" s="22">
        <f t="shared" si="33"/>
        <v>3985</v>
      </c>
      <c r="O24" s="22">
        <f t="shared" si="33"/>
        <v>4365</v>
      </c>
      <c r="P24" s="22">
        <f t="shared" si="33"/>
        <v>4975</v>
      </c>
      <c r="Q24" s="22">
        <f t="shared" si="33"/>
        <v>6230</v>
      </c>
      <c r="R24" s="22">
        <f t="shared" si="33"/>
        <v>6295</v>
      </c>
      <c r="S24" s="22">
        <f t="shared" si="33"/>
        <v>7740</v>
      </c>
      <c r="T24" s="22">
        <f t="shared" si="33"/>
        <v>8775</v>
      </c>
      <c r="U24" s="22">
        <f t="shared" si="33"/>
        <v>9565</v>
      </c>
      <c r="V24" s="22">
        <f t="shared" si="33"/>
        <v>9190</v>
      </c>
      <c r="W24" s="22">
        <f t="shared" si="33"/>
        <v>7040</v>
      </c>
      <c r="X24" s="22">
        <f t="shared" si="33"/>
        <v>5210</v>
      </c>
      <c r="Y24" s="22">
        <f>SUM(Y16:Y23)</f>
        <v>5840</v>
      </c>
      <c r="Z24" s="22">
        <f t="shared" si="33"/>
        <v>7090</v>
      </c>
      <c r="AA24" s="22">
        <f t="shared" si="33"/>
        <v>8345</v>
      </c>
      <c r="AB24" s="22">
        <f t="shared" si="33"/>
        <v>7845</v>
      </c>
      <c r="AC24" s="22">
        <f t="shared" si="33"/>
        <v>8395</v>
      </c>
      <c r="AD24" s="22">
        <f t="shared" si="33"/>
        <v>8290</v>
      </c>
      <c r="AE24" s="8">
        <f t="shared" si="33"/>
        <v>7850</v>
      </c>
      <c r="AF24" s="8">
        <f t="shared" si="33"/>
        <v>9735</v>
      </c>
      <c r="AG24" s="8">
        <f t="shared" si="33"/>
        <v>8560</v>
      </c>
      <c r="AH24" s="8">
        <f t="shared" si="33"/>
        <v>9910</v>
      </c>
      <c r="AI24" s="8">
        <f t="shared" si="33"/>
        <v>9379</v>
      </c>
      <c r="AJ24" s="8">
        <f t="shared" ref="AJ24" si="34">SUM(AJ16:AJ23)</f>
        <v>10589</v>
      </c>
      <c r="AK24" s="8">
        <f t="shared" ref="AK24" si="35">SUM(AK16:AK23)</f>
        <v>9204</v>
      </c>
      <c r="AL24" s="8">
        <f t="shared" ref="AL24:AM24" si="36">SUM(AL16:AL23)</f>
        <v>9473</v>
      </c>
      <c r="AM24" s="8">
        <f t="shared" si="36"/>
        <v>10050</v>
      </c>
      <c r="AN24" s="8">
        <f t="shared" ref="AN24:AO24" si="37">SUM(AN16:AN23)</f>
        <v>10352</v>
      </c>
      <c r="AO24" s="8">
        <f t="shared" si="37"/>
        <v>11445</v>
      </c>
      <c r="AP24" s="8">
        <f t="shared" ref="AP24:AQ24" si="38">SUM(AP16:AP23)</f>
        <v>9954</v>
      </c>
      <c r="AQ24" s="8">
        <f t="shared" si="38"/>
        <v>10097</v>
      </c>
      <c r="AR24" s="8">
        <f t="shared" ref="AR24" si="39">SUM(AR16:AR23)</f>
        <v>10146</v>
      </c>
    </row>
    <row r="25" spans="1:44" x14ac:dyDescent="0.3">
      <c r="A25" s="2"/>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7"/>
      <c r="AF25" s="7"/>
      <c r="AG25" s="7"/>
      <c r="AH25" s="7"/>
      <c r="AI25" s="7"/>
      <c r="AJ25" s="7"/>
      <c r="AK25" s="7"/>
      <c r="AL25" s="7"/>
      <c r="AM25" s="7"/>
      <c r="AN25" s="7"/>
      <c r="AO25" s="7"/>
      <c r="AP25" s="7"/>
      <c r="AQ25" s="7"/>
      <c r="AR25" s="7"/>
    </row>
    <row r="26" spans="1:44" x14ac:dyDescent="0.3">
      <c r="A26" s="1" t="s">
        <v>16</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7"/>
      <c r="AF26" s="7"/>
      <c r="AG26" s="7"/>
      <c r="AH26" s="7"/>
      <c r="AI26" s="7"/>
      <c r="AJ26" s="7"/>
      <c r="AK26" s="7"/>
      <c r="AL26" s="7"/>
      <c r="AM26" s="7"/>
      <c r="AN26" s="7"/>
      <c r="AO26" s="7"/>
      <c r="AP26" s="7"/>
      <c r="AQ26" s="7"/>
      <c r="AR26" s="7"/>
    </row>
    <row r="27" spans="1:44" x14ac:dyDescent="0.3">
      <c r="A27" t="s">
        <v>10</v>
      </c>
      <c r="B27" s="26"/>
      <c r="C27" s="26"/>
      <c r="D27" s="26"/>
      <c r="E27" s="26"/>
      <c r="F27" s="21">
        <v>-20</v>
      </c>
      <c r="G27" s="21">
        <v>-30</v>
      </c>
      <c r="H27" s="21">
        <v>-40</v>
      </c>
      <c r="I27" s="21">
        <v>-50</v>
      </c>
      <c r="J27" s="21">
        <v>-65</v>
      </c>
      <c r="K27" s="21">
        <v>-70</v>
      </c>
      <c r="L27" s="21">
        <v>-85</v>
      </c>
      <c r="M27" s="21">
        <v>-85</v>
      </c>
      <c r="N27" s="21">
        <v>-95</v>
      </c>
      <c r="O27" s="21">
        <v>-100</v>
      </c>
      <c r="P27" s="21">
        <v>-105</v>
      </c>
      <c r="Q27" s="21">
        <v>-110</v>
      </c>
      <c r="R27" s="21">
        <v>-145</v>
      </c>
      <c r="S27" s="21">
        <v>-160</v>
      </c>
      <c r="T27" s="21">
        <v>-175</v>
      </c>
      <c r="U27" s="21">
        <v>-195</v>
      </c>
      <c r="V27" s="21">
        <v>-230</v>
      </c>
      <c r="W27" s="21">
        <v>-280</v>
      </c>
      <c r="X27" s="21">
        <v>-370</v>
      </c>
      <c r="Y27" s="21">
        <v>-410</v>
      </c>
      <c r="Z27" s="21">
        <v>-530</v>
      </c>
      <c r="AA27" s="21">
        <v>-625</v>
      </c>
      <c r="AB27" s="21">
        <v>-805</v>
      </c>
      <c r="AC27" s="21">
        <v>-1015</v>
      </c>
      <c r="AD27" s="21">
        <v>-1140</v>
      </c>
      <c r="AE27" s="7">
        <v>-965</v>
      </c>
      <c r="AF27" s="7">
        <v>-1310</v>
      </c>
      <c r="AG27" s="7">
        <v>-1695</v>
      </c>
      <c r="AH27" s="7">
        <v>-1675</v>
      </c>
      <c r="AI27" s="7">
        <v>-1837</v>
      </c>
      <c r="AJ27" s="7">
        <v>-2077</v>
      </c>
      <c r="AK27" s="7">
        <v>-1952</v>
      </c>
      <c r="AL27" s="7">
        <v>-1986</v>
      </c>
      <c r="AM27" s="7">
        <v>-2357</v>
      </c>
      <c r="AN27" s="7">
        <v>-2624</v>
      </c>
      <c r="AO27" s="7">
        <v>-2916</v>
      </c>
      <c r="AP27" s="7">
        <v>-2686</v>
      </c>
      <c r="AQ27" s="7">
        <v>-2891</v>
      </c>
      <c r="AR27" s="7">
        <v>-2734</v>
      </c>
    </row>
    <row r="28" spans="1:44" x14ac:dyDescent="0.3">
      <c r="A28" t="s">
        <v>12</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1">
        <v>-305</v>
      </c>
      <c r="AB28" s="21">
        <v>-290</v>
      </c>
      <c r="AC28" s="21">
        <v>-315</v>
      </c>
      <c r="AD28" s="21">
        <v>-345</v>
      </c>
      <c r="AE28" s="7">
        <v>-395</v>
      </c>
      <c r="AF28" s="7">
        <v>-440</v>
      </c>
      <c r="AG28" s="7">
        <v>-480</v>
      </c>
      <c r="AH28" s="7">
        <v>-443</v>
      </c>
      <c r="AI28" s="7">
        <v>-463</v>
      </c>
      <c r="AJ28" s="7">
        <v>-474</v>
      </c>
      <c r="AK28" s="7">
        <v>-475</v>
      </c>
      <c r="AL28" s="7">
        <v>-481</v>
      </c>
      <c r="AM28" s="7">
        <v>-479</v>
      </c>
      <c r="AN28" s="7">
        <v>-475</v>
      </c>
      <c r="AO28" s="7">
        <v>-477</v>
      </c>
      <c r="AP28" s="7">
        <v>-450</v>
      </c>
      <c r="AQ28" s="7">
        <v>-463</v>
      </c>
      <c r="AR28" s="7">
        <v>-468</v>
      </c>
    </row>
    <row r="29" spans="1:44" x14ac:dyDescent="0.3">
      <c r="A29" t="s">
        <v>25</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1">
        <v>-60</v>
      </c>
      <c r="AB29" s="21">
        <v>-135</v>
      </c>
      <c r="AC29" s="21">
        <v>-235</v>
      </c>
      <c r="AD29" s="21">
        <v>-130</v>
      </c>
      <c r="AE29" s="7">
        <v>-70</v>
      </c>
      <c r="AF29" s="7">
        <v>-100</v>
      </c>
      <c r="AG29" s="7">
        <v>-210</v>
      </c>
      <c r="AH29" s="7">
        <v>-194</v>
      </c>
      <c r="AI29" s="7">
        <v>-157</v>
      </c>
      <c r="AJ29" s="7">
        <v>-89</v>
      </c>
      <c r="AK29" s="7">
        <v>-46</v>
      </c>
      <c r="AL29" s="7">
        <v>-21</v>
      </c>
      <c r="AM29" s="7">
        <v>-21</v>
      </c>
      <c r="AN29" s="7">
        <v>-12</v>
      </c>
      <c r="AO29" s="7">
        <v>-12</v>
      </c>
      <c r="AP29" s="7">
        <v>-9</v>
      </c>
      <c r="AQ29" s="7">
        <v>-9</v>
      </c>
      <c r="AR29" s="7">
        <v>-9</v>
      </c>
    </row>
    <row r="30" spans="1:44" s="3" customFormat="1" x14ac:dyDescent="0.3">
      <c r="A30" s="3" t="s">
        <v>17</v>
      </c>
      <c r="B30" s="22">
        <f>SUM(B27:B29)</f>
        <v>0</v>
      </c>
      <c r="C30" s="22">
        <f t="shared" ref="C30:AI30" si="40">SUM(C27:C29)</f>
        <v>0</v>
      </c>
      <c r="D30" s="22">
        <f t="shared" si="40"/>
        <v>0</v>
      </c>
      <c r="E30" s="22">
        <f t="shared" si="40"/>
        <v>0</v>
      </c>
      <c r="F30" s="22">
        <f t="shared" si="40"/>
        <v>-20</v>
      </c>
      <c r="G30" s="22">
        <f t="shared" si="40"/>
        <v>-30</v>
      </c>
      <c r="H30" s="22">
        <f t="shared" si="40"/>
        <v>-40</v>
      </c>
      <c r="I30" s="22">
        <f t="shared" si="40"/>
        <v>-50</v>
      </c>
      <c r="J30" s="22">
        <f t="shared" si="40"/>
        <v>-65</v>
      </c>
      <c r="K30" s="22">
        <f t="shared" si="40"/>
        <v>-70</v>
      </c>
      <c r="L30" s="22">
        <f t="shared" si="40"/>
        <v>-85</v>
      </c>
      <c r="M30" s="22">
        <f t="shared" si="40"/>
        <v>-85</v>
      </c>
      <c r="N30" s="22">
        <f t="shared" si="40"/>
        <v>-95</v>
      </c>
      <c r="O30" s="22">
        <f t="shared" si="40"/>
        <v>-100</v>
      </c>
      <c r="P30" s="22">
        <f t="shared" si="40"/>
        <v>-105</v>
      </c>
      <c r="Q30" s="22">
        <f t="shared" si="40"/>
        <v>-110</v>
      </c>
      <c r="R30" s="22">
        <f t="shared" si="40"/>
        <v>-145</v>
      </c>
      <c r="S30" s="22">
        <f t="shared" si="40"/>
        <v>-160</v>
      </c>
      <c r="T30" s="22">
        <f t="shared" si="40"/>
        <v>-175</v>
      </c>
      <c r="U30" s="22">
        <f t="shared" si="40"/>
        <v>-195</v>
      </c>
      <c r="V30" s="22">
        <f t="shared" si="40"/>
        <v>-230</v>
      </c>
      <c r="W30" s="22">
        <f t="shared" si="40"/>
        <v>-280</v>
      </c>
      <c r="X30" s="22">
        <f t="shared" si="40"/>
        <v>-370</v>
      </c>
      <c r="Y30" s="22">
        <f t="shared" si="40"/>
        <v>-410</v>
      </c>
      <c r="Z30" s="22">
        <f t="shared" si="40"/>
        <v>-530</v>
      </c>
      <c r="AA30" s="22">
        <f t="shared" si="40"/>
        <v>-990</v>
      </c>
      <c r="AB30" s="22">
        <f t="shared" si="40"/>
        <v>-1230</v>
      </c>
      <c r="AC30" s="22">
        <f t="shared" si="40"/>
        <v>-1565</v>
      </c>
      <c r="AD30" s="22">
        <f t="shared" si="40"/>
        <v>-1615</v>
      </c>
      <c r="AE30" s="8">
        <f t="shared" si="40"/>
        <v>-1430</v>
      </c>
      <c r="AF30" s="8">
        <f t="shared" si="40"/>
        <v>-1850</v>
      </c>
      <c r="AG30" s="8">
        <f t="shared" si="40"/>
        <v>-2385</v>
      </c>
      <c r="AH30" s="8">
        <f t="shared" si="40"/>
        <v>-2312</v>
      </c>
      <c r="AI30" s="8">
        <f t="shared" si="40"/>
        <v>-2457</v>
      </c>
      <c r="AJ30" s="8">
        <f t="shared" ref="AJ30" si="41">SUM(AJ27:AJ29)</f>
        <v>-2640</v>
      </c>
      <c r="AK30" s="8">
        <f t="shared" ref="AK30" si="42">SUM(AK27:AK29)</f>
        <v>-2473</v>
      </c>
      <c r="AL30" s="8">
        <f t="shared" ref="AL30:AM30" si="43">SUM(AL27:AL29)</f>
        <v>-2488</v>
      </c>
      <c r="AM30" s="8">
        <f t="shared" si="43"/>
        <v>-2857</v>
      </c>
      <c r="AN30" s="8">
        <f t="shared" ref="AN30:AO30" si="44">SUM(AN27:AN29)</f>
        <v>-3111</v>
      </c>
      <c r="AO30" s="8">
        <f t="shared" si="44"/>
        <v>-3405</v>
      </c>
      <c r="AP30" s="8">
        <f t="shared" ref="AP30:AQ30" si="45">SUM(AP27:AP29)</f>
        <v>-3145</v>
      </c>
      <c r="AQ30" s="8">
        <f t="shared" si="45"/>
        <v>-3363</v>
      </c>
      <c r="AR30" s="8">
        <f t="shared" ref="AR30" si="46">SUM(AR27:AR29)</f>
        <v>-3211</v>
      </c>
    </row>
    <row r="31" spans="1:44" x14ac:dyDescent="0.3">
      <c r="A31" t="s">
        <v>18</v>
      </c>
      <c r="B31" s="21">
        <f>B24+B30</f>
        <v>2030</v>
      </c>
      <c r="C31" s="21">
        <f t="shared" ref="C31:AI31" si="47">C24+C30</f>
        <v>2090</v>
      </c>
      <c r="D31" s="21">
        <f t="shared" si="47"/>
        <v>2270</v>
      </c>
      <c r="E31" s="21">
        <f t="shared" si="47"/>
        <v>2700</v>
      </c>
      <c r="F31" s="21">
        <f t="shared" si="47"/>
        <v>2990</v>
      </c>
      <c r="G31" s="21">
        <f t="shared" si="47"/>
        <v>2740</v>
      </c>
      <c r="H31" s="21">
        <f t="shared" si="47"/>
        <v>2910</v>
      </c>
      <c r="I31" s="21">
        <f t="shared" si="47"/>
        <v>3185</v>
      </c>
      <c r="J31" s="21">
        <f t="shared" si="47"/>
        <v>3335</v>
      </c>
      <c r="K31" s="21">
        <f t="shared" si="47"/>
        <v>3340</v>
      </c>
      <c r="L31" s="21">
        <f t="shared" si="47"/>
        <v>3415</v>
      </c>
      <c r="M31" s="21">
        <f t="shared" si="47"/>
        <v>3790</v>
      </c>
      <c r="N31" s="21">
        <f t="shared" si="47"/>
        <v>3890</v>
      </c>
      <c r="O31" s="21">
        <f t="shared" si="47"/>
        <v>4265</v>
      </c>
      <c r="P31" s="21">
        <f t="shared" si="47"/>
        <v>4870</v>
      </c>
      <c r="Q31" s="21">
        <f t="shared" si="47"/>
        <v>6120</v>
      </c>
      <c r="R31" s="21">
        <f t="shared" si="47"/>
        <v>6150</v>
      </c>
      <c r="S31" s="21">
        <f t="shared" si="47"/>
        <v>7580</v>
      </c>
      <c r="T31" s="21">
        <f t="shared" si="47"/>
        <v>8600</v>
      </c>
      <c r="U31" s="21">
        <f t="shared" si="47"/>
        <v>9370</v>
      </c>
      <c r="V31" s="21">
        <f t="shared" si="47"/>
        <v>8960</v>
      </c>
      <c r="W31" s="21">
        <f t="shared" si="47"/>
        <v>6760</v>
      </c>
      <c r="X31" s="21">
        <f t="shared" si="47"/>
        <v>4840</v>
      </c>
      <c r="Y31" s="21">
        <f t="shared" si="47"/>
        <v>5430</v>
      </c>
      <c r="Z31" s="21">
        <f t="shared" si="47"/>
        <v>6560</v>
      </c>
      <c r="AA31" s="21">
        <f t="shared" si="47"/>
        <v>7355</v>
      </c>
      <c r="AB31" s="21">
        <f t="shared" si="47"/>
        <v>6615</v>
      </c>
      <c r="AC31" s="21">
        <f t="shared" si="47"/>
        <v>6830</v>
      </c>
      <c r="AD31" s="21">
        <f t="shared" si="47"/>
        <v>6675</v>
      </c>
      <c r="AE31" s="7">
        <f t="shared" si="47"/>
        <v>6420</v>
      </c>
      <c r="AF31" s="7">
        <f t="shared" si="47"/>
        <v>7885</v>
      </c>
      <c r="AG31" s="7">
        <f t="shared" si="47"/>
        <v>6175</v>
      </c>
      <c r="AH31" s="7">
        <f t="shared" si="47"/>
        <v>7598</v>
      </c>
      <c r="AI31" s="7">
        <f t="shared" si="47"/>
        <v>6922</v>
      </c>
      <c r="AJ31" s="7">
        <f t="shared" ref="AJ31" si="48">AJ24+AJ30</f>
        <v>7949</v>
      </c>
      <c r="AK31" s="7">
        <f t="shared" ref="AK31" si="49">AK24+AK30</f>
        <v>6731</v>
      </c>
      <c r="AL31" s="7">
        <f t="shared" ref="AL31:AM31" si="50">AL24+AL30</f>
        <v>6985</v>
      </c>
      <c r="AM31" s="7">
        <f t="shared" si="50"/>
        <v>7193</v>
      </c>
      <c r="AN31" s="7">
        <f t="shared" ref="AN31:AO31" si="51">AN24+AN30</f>
        <v>7241</v>
      </c>
      <c r="AO31" s="7">
        <f t="shared" si="51"/>
        <v>8040</v>
      </c>
      <c r="AP31" s="7">
        <f t="shared" ref="AP31:AQ31" si="52">AP24+AP30</f>
        <v>6809</v>
      </c>
      <c r="AQ31" s="7">
        <f t="shared" si="52"/>
        <v>6734</v>
      </c>
      <c r="AR31" s="7">
        <f t="shared" ref="AR31" si="53">AR24+AR30</f>
        <v>6935</v>
      </c>
    </row>
    <row r="32" spans="1:44" s="2" customFormat="1" x14ac:dyDescent="0.3">
      <c r="A32" s="2" t="s">
        <v>33</v>
      </c>
      <c r="B32" s="25">
        <f>B13-B31</f>
        <v>310</v>
      </c>
      <c r="C32" s="25">
        <f t="shared" ref="C32:AI32" si="54">C13-C31</f>
        <v>480</v>
      </c>
      <c r="D32" s="25">
        <f t="shared" si="54"/>
        <v>330</v>
      </c>
      <c r="E32" s="25">
        <f t="shared" si="54"/>
        <v>-160</v>
      </c>
      <c r="F32" s="25">
        <f t="shared" si="54"/>
        <v>-30</v>
      </c>
      <c r="G32" s="25">
        <f t="shared" si="54"/>
        <v>-10</v>
      </c>
      <c r="H32" s="25">
        <f t="shared" si="54"/>
        <v>10</v>
      </c>
      <c r="I32" s="25">
        <f t="shared" si="54"/>
        <v>-25</v>
      </c>
      <c r="J32" s="25">
        <f t="shared" si="54"/>
        <v>-20</v>
      </c>
      <c r="K32" s="25">
        <f t="shared" si="54"/>
        <v>-105</v>
      </c>
      <c r="L32" s="25">
        <f t="shared" si="54"/>
        <v>125</v>
      </c>
      <c r="M32" s="25">
        <f t="shared" si="54"/>
        <v>120</v>
      </c>
      <c r="N32" s="25">
        <f t="shared" si="54"/>
        <v>-10</v>
      </c>
      <c r="O32" s="25">
        <f t="shared" si="54"/>
        <v>15</v>
      </c>
      <c r="P32" s="25">
        <f t="shared" si="54"/>
        <v>410</v>
      </c>
      <c r="Q32" s="25">
        <f t="shared" si="54"/>
        <v>220</v>
      </c>
      <c r="R32" s="25">
        <f t="shared" si="54"/>
        <v>1690</v>
      </c>
      <c r="S32" s="25">
        <f t="shared" si="54"/>
        <v>-330</v>
      </c>
      <c r="T32" s="25">
        <f t="shared" si="54"/>
        <v>-200</v>
      </c>
      <c r="U32" s="25">
        <f t="shared" si="54"/>
        <v>-1310</v>
      </c>
      <c r="V32" s="25">
        <f t="shared" si="54"/>
        <v>-1160</v>
      </c>
      <c r="W32" s="25">
        <f t="shared" si="54"/>
        <v>560</v>
      </c>
      <c r="X32" s="25">
        <f t="shared" si="54"/>
        <v>410</v>
      </c>
      <c r="Y32" s="25">
        <f t="shared" si="54"/>
        <v>1020</v>
      </c>
      <c r="Z32" s="25">
        <f t="shared" si="54"/>
        <v>2020</v>
      </c>
      <c r="AA32" s="25">
        <f t="shared" si="54"/>
        <v>1050</v>
      </c>
      <c r="AB32" s="25">
        <f t="shared" si="54"/>
        <v>1335</v>
      </c>
      <c r="AC32" s="25">
        <f t="shared" si="54"/>
        <v>1750</v>
      </c>
      <c r="AD32" s="25">
        <f t="shared" si="54"/>
        <v>635</v>
      </c>
      <c r="AE32" s="10">
        <f t="shared" si="54"/>
        <v>680</v>
      </c>
      <c r="AF32" s="10">
        <f t="shared" si="54"/>
        <v>-530</v>
      </c>
      <c r="AG32" s="10">
        <f t="shared" si="54"/>
        <v>1185</v>
      </c>
      <c r="AH32" s="10">
        <f t="shared" si="54"/>
        <v>-1113</v>
      </c>
      <c r="AI32" s="10">
        <f t="shared" si="54"/>
        <v>-531</v>
      </c>
      <c r="AJ32" s="10">
        <f t="shared" ref="AJ32" si="55">AJ13-AJ31</f>
        <v>-1856</v>
      </c>
      <c r="AK32" s="10">
        <f t="shared" ref="AK32" si="56">AK13-AK31</f>
        <v>-276</v>
      </c>
      <c r="AL32" s="10">
        <f t="shared" ref="AL32:AM32" si="57">AL13-AL31</f>
        <v>-192</v>
      </c>
      <c r="AM32" s="10">
        <f t="shared" si="57"/>
        <v>-721</v>
      </c>
      <c r="AN32" s="10">
        <f t="shared" ref="AN32:AO32" si="58">AN13-AN31</f>
        <v>-216</v>
      </c>
      <c r="AO32" s="10">
        <f t="shared" si="58"/>
        <v>-936</v>
      </c>
      <c r="AP32" s="10">
        <f t="shared" ref="AP32:AQ32" si="59">AP13-AP31</f>
        <v>-647</v>
      </c>
      <c r="AQ32" s="10">
        <f t="shared" si="59"/>
        <v>60</v>
      </c>
      <c r="AR32" s="47" t="s">
        <v>22</v>
      </c>
    </row>
    <row r="34" spans="1:44" x14ac:dyDescent="0.3">
      <c r="A34" s="36" t="s">
        <v>40</v>
      </c>
      <c r="B34" s="18" t="s">
        <v>52</v>
      </c>
    </row>
    <row r="35" spans="1:44" x14ac:dyDescent="0.3">
      <c r="A35" s="36" t="s">
        <v>42</v>
      </c>
      <c r="B35" s="18" t="s">
        <v>27</v>
      </c>
    </row>
    <row r="36" spans="1:44" x14ac:dyDescent="0.3">
      <c r="A36" s="36" t="s">
        <v>45</v>
      </c>
      <c r="B36" s="21" t="s">
        <v>53</v>
      </c>
      <c r="H36" s="21"/>
    </row>
    <row r="37" spans="1:44" x14ac:dyDescent="0.3">
      <c r="A37" s="36" t="s">
        <v>46</v>
      </c>
      <c r="B37" s="21" t="s">
        <v>79</v>
      </c>
      <c r="H37" s="21"/>
    </row>
    <row r="38" spans="1:44" x14ac:dyDescent="0.3">
      <c r="A38" s="36" t="s">
        <v>70</v>
      </c>
      <c r="B38" s="21" t="s">
        <v>73</v>
      </c>
      <c r="H38" s="21"/>
    </row>
    <row r="39" spans="1:44" x14ac:dyDescent="0.3">
      <c r="A39" s="36" t="s">
        <v>75</v>
      </c>
      <c r="B39" s="21" t="s">
        <v>85</v>
      </c>
    </row>
    <row r="41" spans="1:44" x14ac:dyDescent="0.3">
      <c r="A41" s="1" t="s">
        <v>34</v>
      </c>
    </row>
    <row r="43" spans="1:44" s="1" customFormat="1" x14ac:dyDescent="0.3">
      <c r="A43" s="1" t="s">
        <v>1</v>
      </c>
      <c r="B43" s="20">
        <f t="shared" ref="B43:J43" si="60">C43-1</f>
        <v>1980</v>
      </c>
      <c r="C43" s="20">
        <f t="shared" si="60"/>
        <v>1981</v>
      </c>
      <c r="D43" s="20">
        <f t="shared" si="60"/>
        <v>1982</v>
      </c>
      <c r="E43" s="20">
        <f t="shared" si="60"/>
        <v>1983</v>
      </c>
      <c r="F43" s="20">
        <f t="shared" si="60"/>
        <v>1984</v>
      </c>
      <c r="G43" s="20">
        <f t="shared" si="60"/>
        <v>1985</v>
      </c>
      <c r="H43" s="20">
        <f t="shared" si="60"/>
        <v>1986</v>
      </c>
      <c r="I43" s="20">
        <f t="shared" si="60"/>
        <v>1987</v>
      </c>
      <c r="J43" s="20">
        <f t="shared" si="60"/>
        <v>1988</v>
      </c>
      <c r="K43" s="20">
        <f t="shared" ref="K43:X43" si="61">L43-1</f>
        <v>1989</v>
      </c>
      <c r="L43" s="20">
        <f t="shared" si="61"/>
        <v>1990</v>
      </c>
      <c r="M43" s="20">
        <f t="shared" si="61"/>
        <v>1991</v>
      </c>
      <c r="N43" s="20">
        <f t="shared" si="61"/>
        <v>1992</v>
      </c>
      <c r="O43" s="20">
        <f t="shared" si="61"/>
        <v>1993</v>
      </c>
      <c r="P43" s="20">
        <f t="shared" si="61"/>
        <v>1994</v>
      </c>
      <c r="Q43" s="20">
        <f t="shared" si="61"/>
        <v>1995</v>
      </c>
      <c r="R43" s="20">
        <f t="shared" si="61"/>
        <v>1996</v>
      </c>
      <c r="S43" s="20">
        <f t="shared" si="61"/>
        <v>1997</v>
      </c>
      <c r="T43" s="20">
        <f t="shared" si="61"/>
        <v>1998</v>
      </c>
      <c r="U43" s="20">
        <f t="shared" si="61"/>
        <v>1999</v>
      </c>
      <c r="V43" s="20">
        <f t="shared" si="61"/>
        <v>2000</v>
      </c>
      <c r="W43" s="20">
        <f t="shared" si="61"/>
        <v>2001</v>
      </c>
      <c r="X43" s="20">
        <f t="shared" si="61"/>
        <v>2002</v>
      </c>
      <c r="Y43" s="20">
        <f>Z43-1</f>
        <v>2003</v>
      </c>
      <c r="Z43" s="20">
        <v>2004</v>
      </c>
      <c r="AA43" s="20">
        <v>2005</v>
      </c>
      <c r="AB43" s="20">
        <v>2006</v>
      </c>
      <c r="AC43" s="20">
        <v>2007</v>
      </c>
      <c r="AD43" s="20">
        <v>2008</v>
      </c>
      <c r="AE43" s="12">
        <v>2009</v>
      </c>
      <c r="AF43" s="12">
        <v>2010</v>
      </c>
      <c r="AG43" s="12">
        <v>2011</v>
      </c>
      <c r="AH43" s="12">
        <v>2012</v>
      </c>
      <c r="AI43" s="12">
        <v>2013</v>
      </c>
      <c r="AJ43" s="12">
        <f>AI43+1</f>
        <v>2014</v>
      </c>
      <c r="AK43" s="12">
        <f>AJ43+1</f>
        <v>2015</v>
      </c>
      <c r="AL43" s="12">
        <f>AK43+1</f>
        <v>2016</v>
      </c>
      <c r="AM43" s="12">
        <f>AL43+1</f>
        <v>2017</v>
      </c>
      <c r="AN43" s="12">
        <f>AM43+1</f>
        <v>2018</v>
      </c>
      <c r="AO43" s="12">
        <v>2019</v>
      </c>
      <c r="AP43" s="12">
        <v>2020</v>
      </c>
      <c r="AQ43" s="12">
        <v>2021</v>
      </c>
      <c r="AR43" s="12">
        <v>2022</v>
      </c>
    </row>
    <row r="44" spans="1:44" s="1" customFormat="1" x14ac:dyDescent="0.3">
      <c r="A44" s="1" t="s">
        <v>20</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12"/>
      <c r="AF44" s="12"/>
      <c r="AG44" s="12"/>
      <c r="AH44" s="12"/>
      <c r="AI44" s="12"/>
      <c r="AJ44" s="12"/>
      <c r="AK44" s="12"/>
      <c r="AL44" s="12"/>
      <c r="AM44" s="12"/>
      <c r="AN44" s="12"/>
      <c r="AO44" s="12"/>
      <c r="AP44" s="12"/>
      <c r="AQ44" s="12"/>
      <c r="AR44" s="12"/>
    </row>
    <row r="45" spans="1:44" x14ac:dyDescent="0.3">
      <c r="A45" t="s">
        <v>77</v>
      </c>
      <c r="B45" s="32"/>
      <c r="C45" s="32"/>
      <c r="D45" s="32"/>
      <c r="E45" s="32"/>
      <c r="F45" s="32"/>
      <c r="G45" s="32"/>
      <c r="H45" s="33"/>
      <c r="I45" s="21">
        <v>5</v>
      </c>
      <c r="J45" s="21">
        <v>5</v>
      </c>
      <c r="K45" s="21">
        <v>5</v>
      </c>
      <c r="L45" s="21">
        <v>5</v>
      </c>
      <c r="M45" s="21">
        <v>5</v>
      </c>
      <c r="N45" s="21">
        <v>40</v>
      </c>
      <c r="O45" s="21">
        <v>115</v>
      </c>
      <c r="P45" s="21">
        <v>260</v>
      </c>
      <c r="Q45" s="21">
        <v>650</v>
      </c>
      <c r="R45" s="21">
        <v>860</v>
      </c>
      <c r="S45" s="21">
        <v>1100</v>
      </c>
      <c r="T45" s="21">
        <v>1370</v>
      </c>
      <c r="U45" s="21">
        <v>1530</v>
      </c>
      <c r="V45" s="21">
        <v>1900</v>
      </c>
      <c r="W45" s="21">
        <v>1730</v>
      </c>
      <c r="X45" s="21">
        <v>1370</v>
      </c>
      <c r="Y45" s="21">
        <v>1220</v>
      </c>
      <c r="Z45" s="21">
        <v>1105</v>
      </c>
      <c r="AA45" s="21">
        <v>975</v>
      </c>
      <c r="AB45" s="21">
        <v>890</v>
      </c>
      <c r="AC45" s="21">
        <v>920</v>
      </c>
      <c r="AD45" s="21">
        <v>1005</v>
      </c>
      <c r="AE45" s="7">
        <v>995</v>
      </c>
      <c r="AF45" s="7">
        <v>1330</v>
      </c>
      <c r="AG45" s="7">
        <v>1485</v>
      </c>
      <c r="AH45" s="7">
        <v>1427</v>
      </c>
      <c r="AI45" s="7">
        <v>1494</v>
      </c>
      <c r="AJ45" s="7">
        <v>1574</v>
      </c>
      <c r="AK45" s="7">
        <v>1610</v>
      </c>
      <c r="AL45" s="7">
        <v>1625</v>
      </c>
      <c r="AM45" s="7">
        <v>1690</v>
      </c>
      <c r="AN45" s="7">
        <v>1917</v>
      </c>
      <c r="AO45" s="7">
        <v>2092</v>
      </c>
      <c r="AP45" s="7">
        <v>1786</v>
      </c>
      <c r="AQ45" s="7">
        <v>1849</v>
      </c>
      <c r="AR45" s="7">
        <v>1971</v>
      </c>
    </row>
    <row r="46" spans="1:44" x14ac:dyDescent="0.3">
      <c r="A46" t="s">
        <v>54</v>
      </c>
      <c r="B46" s="32"/>
      <c r="C46" s="32"/>
      <c r="D46" s="32"/>
      <c r="E46" s="32"/>
      <c r="F46" s="32"/>
      <c r="G46" s="32"/>
      <c r="H46" s="21">
        <v>60</v>
      </c>
      <c r="I46" s="21">
        <v>60</v>
      </c>
      <c r="J46" s="21">
        <v>65</v>
      </c>
      <c r="K46" s="21">
        <v>65</v>
      </c>
      <c r="L46" s="21">
        <v>75</v>
      </c>
      <c r="M46" s="21">
        <v>70</v>
      </c>
      <c r="N46" s="21">
        <v>75</v>
      </c>
      <c r="O46" s="21">
        <v>65</v>
      </c>
      <c r="P46" s="21">
        <v>60</v>
      </c>
      <c r="Q46" s="21">
        <v>65</v>
      </c>
      <c r="R46" s="21">
        <v>65</v>
      </c>
      <c r="S46" s="21">
        <v>70</v>
      </c>
      <c r="T46" s="21">
        <v>65</v>
      </c>
      <c r="U46" s="21">
        <v>65</v>
      </c>
      <c r="V46" s="21">
        <v>95</v>
      </c>
      <c r="W46" s="21">
        <v>65</v>
      </c>
      <c r="X46" s="21">
        <v>70</v>
      </c>
      <c r="Y46" s="21">
        <v>65</v>
      </c>
      <c r="Z46" s="21">
        <v>70</v>
      </c>
      <c r="AA46" s="21">
        <v>155</v>
      </c>
      <c r="AB46" s="21">
        <v>175</v>
      </c>
      <c r="AC46" s="21">
        <v>95</v>
      </c>
      <c r="AD46" s="21">
        <v>100</v>
      </c>
      <c r="AE46" s="7">
        <v>85</v>
      </c>
      <c r="AF46" s="7">
        <v>105</v>
      </c>
      <c r="AG46" s="7">
        <v>80</v>
      </c>
      <c r="AH46" s="7">
        <v>79</v>
      </c>
      <c r="AI46" s="7">
        <v>71</v>
      </c>
      <c r="AJ46" s="7">
        <v>-25</v>
      </c>
      <c r="AK46" s="7">
        <v>74</v>
      </c>
      <c r="AL46" s="7">
        <v>74</v>
      </c>
      <c r="AM46" s="7">
        <v>75</v>
      </c>
      <c r="AN46" s="7">
        <v>65</v>
      </c>
      <c r="AO46" s="7">
        <v>71</v>
      </c>
      <c r="AP46" s="7">
        <v>53</v>
      </c>
      <c r="AQ46" s="7">
        <v>74</v>
      </c>
      <c r="AR46" s="7">
        <v>116</v>
      </c>
    </row>
    <row r="47" spans="1:44" x14ac:dyDescent="0.3">
      <c r="A47" t="s">
        <v>81</v>
      </c>
      <c r="B47" s="21">
        <v>100</v>
      </c>
      <c r="C47" s="21">
        <v>110</v>
      </c>
      <c r="D47" s="21">
        <v>140</v>
      </c>
      <c r="E47" s="21">
        <v>250</v>
      </c>
      <c r="F47" s="21">
        <v>290</v>
      </c>
      <c r="G47" s="21">
        <v>260</v>
      </c>
      <c r="H47" s="21">
        <v>245</v>
      </c>
      <c r="I47" s="21">
        <v>240</v>
      </c>
      <c r="J47" s="21">
        <v>265</v>
      </c>
      <c r="K47" s="21">
        <v>250</v>
      </c>
      <c r="L47" s="21">
        <v>260</v>
      </c>
      <c r="M47" s="21">
        <v>300</v>
      </c>
      <c r="N47" s="21">
        <v>300</v>
      </c>
      <c r="O47" s="21">
        <v>265</v>
      </c>
      <c r="P47" s="21">
        <v>255</v>
      </c>
      <c r="Q47" s="21">
        <v>250</v>
      </c>
      <c r="R47" s="21">
        <v>255</v>
      </c>
      <c r="S47" s="21">
        <v>260</v>
      </c>
      <c r="T47" s="21">
        <v>210</v>
      </c>
      <c r="U47" s="21">
        <v>180</v>
      </c>
      <c r="V47" s="21">
        <v>100</v>
      </c>
      <c r="W47" s="21">
        <v>50</v>
      </c>
      <c r="X47" s="21">
        <v>55</v>
      </c>
      <c r="Y47" s="21">
        <v>70</v>
      </c>
      <c r="Z47" s="21">
        <v>80</v>
      </c>
      <c r="AA47" s="21">
        <v>75</v>
      </c>
      <c r="AB47" s="21">
        <v>75</v>
      </c>
      <c r="AC47" s="21">
        <v>70</v>
      </c>
      <c r="AD47" s="21">
        <v>65</v>
      </c>
      <c r="AE47" s="7">
        <v>65</v>
      </c>
      <c r="AF47" s="7">
        <v>80</v>
      </c>
      <c r="AG47" s="7">
        <v>80</v>
      </c>
      <c r="AH47" s="7">
        <v>81</v>
      </c>
      <c r="AI47" s="7">
        <v>81</v>
      </c>
      <c r="AJ47" s="7">
        <v>78</v>
      </c>
      <c r="AK47" s="7">
        <v>71</v>
      </c>
      <c r="AL47" s="7">
        <v>66</v>
      </c>
      <c r="AM47" s="7">
        <v>61</v>
      </c>
      <c r="AN47" s="7">
        <v>52</v>
      </c>
      <c r="AO47" s="7">
        <v>43</v>
      </c>
      <c r="AP47" s="7">
        <v>29</v>
      </c>
      <c r="AQ47" s="7">
        <v>32</v>
      </c>
      <c r="AR47" s="7">
        <v>31</v>
      </c>
    </row>
    <row r="48" spans="1:44" x14ac:dyDescent="0.3">
      <c r="A48" t="s">
        <v>78</v>
      </c>
      <c r="B48" s="21">
        <v>110</v>
      </c>
      <c r="C48" s="21">
        <v>110</v>
      </c>
      <c r="D48" s="21">
        <v>130</v>
      </c>
      <c r="E48" s="21">
        <v>150</v>
      </c>
      <c r="F48" s="21">
        <v>190</v>
      </c>
      <c r="G48" s="21">
        <v>200</v>
      </c>
      <c r="H48" s="21">
        <v>180</v>
      </c>
      <c r="I48" s="21">
        <v>200</v>
      </c>
      <c r="J48" s="21">
        <v>220</v>
      </c>
      <c r="K48" s="21">
        <v>210</v>
      </c>
      <c r="L48" s="21">
        <v>200</v>
      </c>
      <c r="M48" s="21">
        <v>200</v>
      </c>
      <c r="N48" s="21">
        <v>210</v>
      </c>
      <c r="O48" s="21">
        <v>210</v>
      </c>
      <c r="P48" s="21">
        <v>255</v>
      </c>
      <c r="Q48" s="21">
        <v>325</v>
      </c>
      <c r="R48" s="21">
        <v>300</v>
      </c>
      <c r="S48" s="21">
        <v>340</v>
      </c>
      <c r="T48" s="21">
        <v>270</v>
      </c>
      <c r="U48" s="21">
        <v>255</v>
      </c>
      <c r="V48" s="21">
        <v>265</v>
      </c>
      <c r="W48" s="21">
        <v>35</v>
      </c>
      <c r="X48" s="21">
        <v>85</v>
      </c>
      <c r="Y48" s="21">
        <v>85</v>
      </c>
      <c r="Z48" s="21">
        <v>115</v>
      </c>
      <c r="AA48" s="21">
        <v>195</v>
      </c>
      <c r="AB48" s="21">
        <v>210</v>
      </c>
      <c r="AC48" s="21">
        <v>280</v>
      </c>
      <c r="AD48" s="21">
        <v>190</v>
      </c>
      <c r="AE48" s="7">
        <v>195</v>
      </c>
      <c r="AF48" s="7">
        <v>195</v>
      </c>
      <c r="AG48" s="7">
        <v>190</v>
      </c>
      <c r="AH48" s="7">
        <v>151</v>
      </c>
      <c r="AI48" s="7">
        <v>112</v>
      </c>
      <c r="AJ48" s="7">
        <v>113</v>
      </c>
      <c r="AK48" s="7">
        <v>101</v>
      </c>
      <c r="AL48" s="7">
        <v>99</v>
      </c>
      <c r="AM48" s="7">
        <v>96</v>
      </c>
      <c r="AN48" s="7">
        <v>91</v>
      </c>
      <c r="AO48" s="7">
        <v>85</v>
      </c>
      <c r="AP48" s="7">
        <v>73</v>
      </c>
      <c r="AQ48" s="7">
        <v>75</v>
      </c>
      <c r="AR48" s="7">
        <v>74</v>
      </c>
    </row>
    <row r="49" spans="1:44" x14ac:dyDescent="0.3">
      <c r="A49" t="s">
        <v>56</v>
      </c>
      <c r="B49" s="32"/>
      <c r="C49" s="32"/>
      <c r="D49" s="32"/>
      <c r="E49" s="32"/>
      <c r="F49" s="32"/>
      <c r="G49" s="32"/>
      <c r="H49" s="32"/>
      <c r="I49" s="32"/>
      <c r="J49" s="32"/>
      <c r="K49" s="32"/>
      <c r="L49" s="32"/>
      <c r="M49" s="32"/>
      <c r="N49" s="32"/>
      <c r="O49" s="32"/>
      <c r="P49" s="32"/>
      <c r="Q49" s="32"/>
      <c r="R49" s="32"/>
      <c r="S49" s="32"/>
      <c r="T49" s="32"/>
      <c r="U49" s="32"/>
      <c r="V49" s="21">
        <v>0</v>
      </c>
      <c r="W49" s="21">
        <v>0</v>
      </c>
      <c r="X49" s="21">
        <v>0</v>
      </c>
      <c r="Y49" s="21">
        <v>0</v>
      </c>
      <c r="Z49" s="21">
        <v>0</v>
      </c>
      <c r="AA49" s="21">
        <v>0</v>
      </c>
      <c r="AB49" s="21">
        <v>0</v>
      </c>
      <c r="AC49" s="21">
        <v>280</v>
      </c>
      <c r="AD49" s="21">
        <v>370</v>
      </c>
      <c r="AE49" s="7">
        <v>525</v>
      </c>
      <c r="AF49" s="7">
        <v>-5</v>
      </c>
      <c r="AG49" s="7">
        <v>-35</v>
      </c>
      <c r="AH49" s="7">
        <v>163</v>
      </c>
      <c r="AI49" s="7">
        <v>-14</v>
      </c>
      <c r="AJ49" s="7">
        <v>-74</v>
      </c>
      <c r="AK49" s="7">
        <v>-200</v>
      </c>
      <c r="AL49" s="7">
        <v>-269</v>
      </c>
      <c r="AM49" s="7">
        <v>-287</v>
      </c>
      <c r="AN49" s="7">
        <v>-141</v>
      </c>
      <c r="AO49" s="7">
        <v>-56</v>
      </c>
      <c r="AP49" s="7">
        <v>-17</v>
      </c>
      <c r="AQ49" s="7">
        <v>-17</v>
      </c>
      <c r="AR49" s="7">
        <v>3</v>
      </c>
    </row>
    <row r="50" spans="1:44" x14ac:dyDescent="0.3">
      <c r="A50" t="s">
        <v>55</v>
      </c>
      <c r="B50" s="21">
        <v>130</v>
      </c>
      <c r="C50" s="21">
        <v>140</v>
      </c>
      <c r="D50" s="21">
        <v>150</v>
      </c>
      <c r="E50" s="21">
        <v>140</v>
      </c>
      <c r="F50" s="21">
        <v>140</v>
      </c>
      <c r="G50" s="21">
        <v>140</v>
      </c>
      <c r="H50" s="21">
        <v>35</v>
      </c>
      <c r="I50" s="21">
        <v>30</v>
      </c>
      <c r="J50" s="21">
        <v>35</v>
      </c>
      <c r="K50" s="21">
        <v>35</v>
      </c>
      <c r="L50" s="21">
        <v>35</v>
      </c>
      <c r="M50" s="21">
        <v>35</v>
      </c>
      <c r="N50" s="21">
        <v>35</v>
      </c>
      <c r="O50" s="21">
        <v>35</v>
      </c>
      <c r="P50" s="21">
        <v>30</v>
      </c>
      <c r="Q50" s="21">
        <v>30</v>
      </c>
      <c r="R50" s="21">
        <v>30</v>
      </c>
      <c r="S50" s="21">
        <v>50</v>
      </c>
      <c r="T50" s="21">
        <v>50</v>
      </c>
      <c r="U50" s="21">
        <v>50</v>
      </c>
      <c r="V50" s="21">
        <v>45</v>
      </c>
      <c r="W50" s="21">
        <v>35</v>
      </c>
      <c r="X50" s="21">
        <v>35</v>
      </c>
      <c r="Y50" s="21">
        <v>35</v>
      </c>
      <c r="Z50" s="21">
        <v>35</v>
      </c>
      <c r="AA50" s="21">
        <v>35</v>
      </c>
      <c r="AB50" s="21">
        <v>40</v>
      </c>
      <c r="AC50" s="21">
        <v>40</v>
      </c>
      <c r="AD50" s="21">
        <v>45</v>
      </c>
      <c r="AE50" s="7">
        <v>50</v>
      </c>
      <c r="AF50" s="7">
        <v>65</v>
      </c>
      <c r="AG50" s="7">
        <v>60</v>
      </c>
      <c r="AH50" s="7">
        <v>64</v>
      </c>
      <c r="AI50" s="7">
        <v>61</v>
      </c>
      <c r="AJ50" s="7">
        <v>60</v>
      </c>
      <c r="AK50" s="7">
        <v>59</v>
      </c>
      <c r="AL50" s="7">
        <v>58</v>
      </c>
      <c r="AM50" s="7">
        <v>53</v>
      </c>
      <c r="AN50" s="7">
        <v>49</v>
      </c>
      <c r="AO50" s="7">
        <v>42</v>
      </c>
      <c r="AP50" s="7">
        <v>28</v>
      </c>
      <c r="AQ50" s="7">
        <v>31</v>
      </c>
      <c r="AR50" s="7">
        <v>32</v>
      </c>
    </row>
    <row r="51" spans="1:44" x14ac:dyDescent="0.3">
      <c r="A51" t="s">
        <v>72</v>
      </c>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7"/>
      <c r="AF51" s="7"/>
      <c r="AG51" s="7"/>
      <c r="AH51" s="7"/>
      <c r="AI51" s="7">
        <v>18</v>
      </c>
      <c r="AJ51" s="7">
        <v>19</v>
      </c>
      <c r="AK51" s="7">
        <v>22</v>
      </c>
      <c r="AL51" s="7">
        <v>23</v>
      </c>
      <c r="AM51" s="7">
        <v>21</v>
      </c>
      <c r="AN51" s="7">
        <v>22</v>
      </c>
      <c r="AO51" s="7">
        <v>26</v>
      </c>
      <c r="AP51" s="7">
        <v>27</v>
      </c>
      <c r="AQ51" s="7">
        <v>29</v>
      </c>
      <c r="AR51" s="7">
        <v>31</v>
      </c>
    </row>
    <row r="52" spans="1:44" x14ac:dyDescent="0.3">
      <c r="A52" t="s">
        <v>14</v>
      </c>
      <c r="B52" s="21">
        <v>160</v>
      </c>
      <c r="C52" s="21">
        <v>90</v>
      </c>
      <c r="D52" s="21">
        <v>100</v>
      </c>
      <c r="E52" s="21">
        <v>110</v>
      </c>
      <c r="F52" s="21">
        <v>130</v>
      </c>
      <c r="G52" s="21">
        <v>120</v>
      </c>
      <c r="H52" s="21">
        <v>20</v>
      </c>
      <c r="I52" s="21">
        <v>15</v>
      </c>
      <c r="J52" s="21">
        <v>15</v>
      </c>
      <c r="K52" s="21">
        <v>20</v>
      </c>
      <c r="L52" s="21">
        <v>15</v>
      </c>
      <c r="M52" s="21">
        <v>10</v>
      </c>
      <c r="N52" s="21">
        <v>15</v>
      </c>
      <c r="O52" s="21">
        <v>-10</v>
      </c>
      <c r="P52" s="21">
        <v>25</v>
      </c>
      <c r="Q52" s="21">
        <v>20</v>
      </c>
      <c r="R52" s="21">
        <v>20</v>
      </c>
      <c r="S52" s="21">
        <v>25</v>
      </c>
      <c r="T52" s="21">
        <v>25</v>
      </c>
      <c r="U52" s="21">
        <v>25</v>
      </c>
      <c r="V52" s="21">
        <v>20</v>
      </c>
      <c r="W52" s="21">
        <v>20</v>
      </c>
      <c r="X52" s="21">
        <v>15</v>
      </c>
      <c r="Y52" s="21">
        <v>20</v>
      </c>
      <c r="Z52" s="21">
        <v>25</v>
      </c>
      <c r="AA52" s="21">
        <v>20</v>
      </c>
      <c r="AB52" s="21">
        <v>25</v>
      </c>
      <c r="AC52" s="21">
        <v>20</v>
      </c>
      <c r="AD52" s="21">
        <v>20</v>
      </c>
      <c r="AE52" s="7">
        <v>20</v>
      </c>
      <c r="AF52" s="7">
        <v>30</v>
      </c>
      <c r="AG52" s="7">
        <v>25</v>
      </c>
      <c r="AH52" s="7">
        <v>24</v>
      </c>
      <c r="AI52" s="7">
        <v>13</v>
      </c>
      <c r="AJ52" s="7">
        <v>13</v>
      </c>
      <c r="AK52" s="7">
        <v>15</v>
      </c>
      <c r="AL52" s="7">
        <v>12</v>
      </c>
      <c r="AM52" s="7">
        <v>12</v>
      </c>
      <c r="AN52" s="7">
        <v>18</v>
      </c>
      <c r="AO52" s="7">
        <v>12</v>
      </c>
      <c r="AP52" s="7">
        <v>10</v>
      </c>
      <c r="AQ52" s="7">
        <v>12</v>
      </c>
      <c r="AR52" s="7">
        <v>12</v>
      </c>
    </row>
    <row r="53" spans="1:44" s="3" customFormat="1" x14ac:dyDescent="0.3">
      <c r="A53" s="3" t="s">
        <v>29</v>
      </c>
      <c r="B53" s="22">
        <f>SUM(B45:B52)</f>
        <v>500</v>
      </c>
      <c r="C53" s="22">
        <f t="shared" ref="C53:AI53" si="62">SUM(C45:C52)</f>
        <v>450</v>
      </c>
      <c r="D53" s="22">
        <f t="shared" si="62"/>
        <v>520</v>
      </c>
      <c r="E53" s="22">
        <f t="shared" si="62"/>
        <v>650</v>
      </c>
      <c r="F53" s="22">
        <f t="shared" si="62"/>
        <v>750</v>
      </c>
      <c r="G53" s="22">
        <f t="shared" si="62"/>
        <v>720</v>
      </c>
      <c r="H53" s="22">
        <f t="shared" si="62"/>
        <v>540</v>
      </c>
      <c r="I53" s="22">
        <f t="shared" si="62"/>
        <v>550</v>
      </c>
      <c r="J53" s="22">
        <f t="shared" si="62"/>
        <v>605</v>
      </c>
      <c r="K53" s="22">
        <f t="shared" si="62"/>
        <v>585</v>
      </c>
      <c r="L53" s="22">
        <f t="shared" si="62"/>
        <v>590</v>
      </c>
      <c r="M53" s="22">
        <f t="shared" si="62"/>
        <v>620</v>
      </c>
      <c r="N53" s="22">
        <f t="shared" si="62"/>
        <v>675</v>
      </c>
      <c r="O53" s="22">
        <f t="shared" si="62"/>
        <v>680</v>
      </c>
      <c r="P53" s="22">
        <f t="shared" si="62"/>
        <v>885</v>
      </c>
      <c r="Q53" s="22">
        <f t="shared" si="62"/>
        <v>1340</v>
      </c>
      <c r="R53" s="22">
        <f t="shared" si="62"/>
        <v>1530</v>
      </c>
      <c r="S53" s="22">
        <f t="shared" si="62"/>
        <v>1845</v>
      </c>
      <c r="T53" s="22">
        <f t="shared" si="62"/>
        <v>1990</v>
      </c>
      <c r="U53" s="22">
        <f t="shared" si="62"/>
        <v>2105</v>
      </c>
      <c r="V53" s="22">
        <f t="shared" si="62"/>
        <v>2425</v>
      </c>
      <c r="W53" s="22">
        <f t="shared" si="62"/>
        <v>1935</v>
      </c>
      <c r="X53" s="22">
        <f t="shared" si="62"/>
        <v>1630</v>
      </c>
      <c r="Y53" s="22">
        <f t="shared" si="62"/>
        <v>1495</v>
      </c>
      <c r="Z53" s="22">
        <f t="shared" si="62"/>
        <v>1430</v>
      </c>
      <c r="AA53" s="22">
        <f t="shared" si="62"/>
        <v>1455</v>
      </c>
      <c r="AB53" s="22">
        <f t="shared" si="62"/>
        <v>1415</v>
      </c>
      <c r="AC53" s="22">
        <f t="shared" si="62"/>
        <v>1705</v>
      </c>
      <c r="AD53" s="22">
        <f t="shared" si="62"/>
        <v>1795</v>
      </c>
      <c r="AE53" s="8">
        <f t="shared" si="62"/>
        <v>1935</v>
      </c>
      <c r="AF53" s="8">
        <f t="shared" si="62"/>
        <v>1800</v>
      </c>
      <c r="AG53" s="8">
        <f t="shared" si="62"/>
        <v>1885</v>
      </c>
      <c r="AH53" s="8">
        <f t="shared" si="62"/>
        <v>1989</v>
      </c>
      <c r="AI53" s="8">
        <f t="shared" si="62"/>
        <v>1836</v>
      </c>
      <c r="AJ53" s="8">
        <f t="shared" ref="AJ53" si="63">SUM(AJ45:AJ52)</f>
        <v>1758</v>
      </c>
      <c r="AK53" s="8">
        <f t="shared" ref="AK53" si="64">SUM(AK45:AK52)</f>
        <v>1752</v>
      </c>
      <c r="AL53" s="8">
        <f t="shared" ref="AL53:AM53" si="65">SUM(AL45:AL52)</f>
        <v>1688</v>
      </c>
      <c r="AM53" s="8">
        <f t="shared" si="65"/>
        <v>1721</v>
      </c>
      <c r="AN53" s="8">
        <f t="shared" ref="AN53:AP53" si="66">SUM(AN45:AN52)</f>
        <v>2073</v>
      </c>
      <c r="AO53" s="8">
        <f t="shared" si="66"/>
        <v>2315</v>
      </c>
      <c r="AP53" s="8">
        <f t="shared" si="66"/>
        <v>1989</v>
      </c>
      <c r="AQ53" s="8">
        <f t="shared" ref="AQ53:AR53" si="67">SUM(AQ45:AQ52)</f>
        <v>2085</v>
      </c>
      <c r="AR53" s="8">
        <f t="shared" si="67"/>
        <v>2270</v>
      </c>
    </row>
    <row r="54" spans="1:44" x14ac:dyDescent="0.3">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7"/>
      <c r="AF54" s="7"/>
      <c r="AG54" s="7"/>
      <c r="AH54" s="7"/>
      <c r="AI54" s="7"/>
      <c r="AJ54" s="7"/>
      <c r="AK54" s="7"/>
      <c r="AL54" s="7"/>
      <c r="AM54" s="7"/>
      <c r="AN54" s="7"/>
      <c r="AO54" s="7"/>
      <c r="AP54" s="7"/>
      <c r="AQ54" s="7"/>
      <c r="AR54" s="7"/>
    </row>
    <row r="55" spans="1:44" x14ac:dyDescent="0.3">
      <c r="A55" s="1" t="s">
        <v>21</v>
      </c>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7"/>
      <c r="AF55" s="7"/>
      <c r="AG55" s="7"/>
      <c r="AH55" s="7"/>
      <c r="AI55" s="7"/>
      <c r="AJ55" s="7"/>
      <c r="AK55" s="7"/>
      <c r="AL55" s="7"/>
      <c r="AM55" s="7"/>
      <c r="AN55" s="7"/>
      <c r="AO55" s="7"/>
      <c r="AP55" s="7"/>
      <c r="AQ55" s="7"/>
      <c r="AR55" s="7"/>
    </row>
    <row r="56" spans="1:44" x14ac:dyDescent="0.3">
      <c r="A56" t="s">
        <v>77</v>
      </c>
      <c r="B56" s="21">
        <v>150</v>
      </c>
      <c r="C56" s="21">
        <v>140</v>
      </c>
      <c r="D56" s="21">
        <v>160</v>
      </c>
      <c r="E56" s="21">
        <v>150</v>
      </c>
      <c r="F56" s="21">
        <v>140</v>
      </c>
      <c r="G56" s="21">
        <v>105</v>
      </c>
      <c r="H56" s="21">
        <v>90</v>
      </c>
      <c r="I56" s="21">
        <v>90</v>
      </c>
      <c r="J56" s="21">
        <v>85</v>
      </c>
      <c r="K56" s="21">
        <v>85</v>
      </c>
      <c r="L56" s="21">
        <v>90</v>
      </c>
      <c r="M56" s="21">
        <v>95</v>
      </c>
      <c r="N56" s="21">
        <v>85</v>
      </c>
      <c r="O56" s="21">
        <v>90</v>
      </c>
      <c r="P56" s="21">
        <v>125</v>
      </c>
      <c r="Q56" s="21">
        <v>145</v>
      </c>
      <c r="R56" s="21">
        <v>180</v>
      </c>
      <c r="S56" s="21">
        <v>245</v>
      </c>
      <c r="T56" s="21">
        <v>480</v>
      </c>
      <c r="U56" s="21">
        <v>600</v>
      </c>
      <c r="V56" s="21">
        <v>510</v>
      </c>
      <c r="W56" s="21">
        <v>505</v>
      </c>
      <c r="X56" s="21">
        <v>520</v>
      </c>
      <c r="Y56" s="21">
        <v>550</v>
      </c>
      <c r="Z56" s="21">
        <v>635</v>
      </c>
      <c r="AA56" s="21">
        <v>660</v>
      </c>
      <c r="AB56" s="21">
        <v>795</v>
      </c>
      <c r="AC56" s="21">
        <v>820</v>
      </c>
      <c r="AD56" s="21">
        <v>885</v>
      </c>
      <c r="AE56" s="7">
        <v>590</v>
      </c>
      <c r="AF56" s="7">
        <v>820</v>
      </c>
      <c r="AG56" s="7">
        <v>680</v>
      </c>
      <c r="AH56" s="7">
        <v>799</v>
      </c>
      <c r="AI56" s="7">
        <v>778</v>
      </c>
      <c r="AJ56" s="7">
        <v>788</v>
      </c>
      <c r="AK56" s="7">
        <v>750</v>
      </c>
      <c r="AL56" s="7">
        <v>776</v>
      </c>
      <c r="AM56" s="7">
        <v>818</v>
      </c>
      <c r="AN56" s="7">
        <v>880</v>
      </c>
      <c r="AO56" s="7">
        <v>917</v>
      </c>
      <c r="AP56" s="7">
        <v>777</v>
      </c>
      <c r="AQ56" s="7">
        <v>740</v>
      </c>
      <c r="AR56" s="7">
        <v>768</v>
      </c>
    </row>
    <row r="57" spans="1:44" x14ac:dyDescent="0.3">
      <c r="A57" t="s">
        <v>54</v>
      </c>
      <c r="B57" s="32"/>
      <c r="C57" s="32"/>
      <c r="D57" s="32"/>
      <c r="E57" s="32"/>
      <c r="F57" s="32"/>
      <c r="G57" s="32"/>
      <c r="H57" s="21">
        <v>20</v>
      </c>
      <c r="I57" s="21">
        <v>25</v>
      </c>
      <c r="J57" s="21">
        <v>20</v>
      </c>
      <c r="K57" s="21">
        <v>25</v>
      </c>
      <c r="L57" s="21">
        <v>25</v>
      </c>
      <c r="M57" s="21">
        <v>25</v>
      </c>
      <c r="N57" s="21">
        <v>20</v>
      </c>
      <c r="O57" s="21">
        <v>20</v>
      </c>
      <c r="P57" s="21">
        <v>20</v>
      </c>
      <c r="Q57" s="21">
        <v>20</v>
      </c>
      <c r="R57" s="21">
        <v>20</v>
      </c>
      <c r="S57" s="21">
        <v>20</v>
      </c>
      <c r="T57" s="21">
        <v>20</v>
      </c>
      <c r="U57" s="21">
        <v>20</v>
      </c>
      <c r="V57" s="21">
        <v>20</v>
      </c>
      <c r="W57" s="21">
        <v>20</v>
      </c>
      <c r="X57" s="21">
        <v>20</v>
      </c>
      <c r="Y57" s="21">
        <v>25</v>
      </c>
      <c r="Z57" s="21">
        <v>25</v>
      </c>
      <c r="AA57" s="21">
        <v>25</v>
      </c>
      <c r="AB57" s="21">
        <v>25</v>
      </c>
      <c r="AC57" s="21">
        <v>25</v>
      </c>
      <c r="AD57" s="21">
        <v>20</v>
      </c>
      <c r="AE57" s="7">
        <v>20</v>
      </c>
      <c r="AF57" s="7">
        <v>20</v>
      </c>
      <c r="AG57" s="7">
        <v>20</v>
      </c>
      <c r="AH57" s="7">
        <v>17</v>
      </c>
      <c r="AI57" s="7">
        <v>18</v>
      </c>
      <c r="AJ57" s="7">
        <v>16</v>
      </c>
      <c r="AK57" s="7">
        <v>15</v>
      </c>
      <c r="AL57" s="7">
        <v>15</v>
      </c>
      <c r="AM57" s="7">
        <v>17</v>
      </c>
      <c r="AN57" s="7">
        <v>17</v>
      </c>
      <c r="AO57" s="7">
        <v>17</v>
      </c>
      <c r="AP57" s="7">
        <v>16</v>
      </c>
      <c r="AQ57" s="7">
        <v>17</v>
      </c>
      <c r="AR57" s="7">
        <v>16</v>
      </c>
    </row>
    <row r="58" spans="1:44" x14ac:dyDescent="0.3">
      <c r="A58" t="s">
        <v>81</v>
      </c>
      <c r="B58" s="21">
        <v>220</v>
      </c>
      <c r="C58" s="21">
        <v>160</v>
      </c>
      <c r="D58" s="21">
        <v>190</v>
      </c>
      <c r="E58" s="21">
        <v>290</v>
      </c>
      <c r="F58" s="21">
        <v>290</v>
      </c>
      <c r="G58" s="21">
        <v>270</v>
      </c>
      <c r="H58" s="21">
        <v>280</v>
      </c>
      <c r="I58" s="21">
        <v>290</v>
      </c>
      <c r="J58" s="21">
        <v>300</v>
      </c>
      <c r="K58" s="21">
        <v>310</v>
      </c>
      <c r="L58" s="21">
        <v>320</v>
      </c>
      <c r="M58" s="21">
        <v>420</v>
      </c>
      <c r="N58" s="21">
        <v>450</v>
      </c>
      <c r="O58" s="21">
        <v>500</v>
      </c>
      <c r="P58" s="21">
        <v>550</v>
      </c>
      <c r="Q58" s="21">
        <v>580</v>
      </c>
      <c r="R58" s="21">
        <v>600</v>
      </c>
      <c r="S58" s="21">
        <v>620</v>
      </c>
      <c r="T58" s="21">
        <v>590</v>
      </c>
      <c r="U58" s="21">
        <v>545</v>
      </c>
      <c r="V58" s="21">
        <v>470</v>
      </c>
      <c r="W58" s="21">
        <v>475</v>
      </c>
      <c r="X58" s="21">
        <v>505</v>
      </c>
      <c r="Y58" s="21">
        <v>515</v>
      </c>
      <c r="Z58" s="21">
        <v>520</v>
      </c>
      <c r="AA58" s="21">
        <v>475</v>
      </c>
      <c r="AB58" s="21">
        <v>270</v>
      </c>
      <c r="AC58" s="21">
        <v>275</v>
      </c>
      <c r="AD58" s="21">
        <v>275</v>
      </c>
      <c r="AE58" s="7">
        <v>295</v>
      </c>
      <c r="AF58" s="7">
        <v>250</v>
      </c>
      <c r="AG58" s="7">
        <v>220</v>
      </c>
      <c r="AH58" s="7">
        <v>220</v>
      </c>
      <c r="AI58" s="7">
        <v>184</v>
      </c>
      <c r="AJ58" s="7">
        <v>205</v>
      </c>
      <c r="AK58" s="7">
        <v>227</v>
      </c>
      <c r="AL58" s="7">
        <v>200</v>
      </c>
      <c r="AM58" s="7">
        <v>174</v>
      </c>
      <c r="AN58" s="7">
        <v>156</v>
      </c>
      <c r="AO58" s="7">
        <v>140</v>
      </c>
      <c r="AP58" s="7">
        <v>102</v>
      </c>
      <c r="AQ58" s="7">
        <v>90</v>
      </c>
      <c r="AR58" s="7">
        <v>81</v>
      </c>
    </row>
    <row r="59" spans="1:44" x14ac:dyDescent="0.3">
      <c r="A59" t="s">
        <v>78</v>
      </c>
      <c r="B59" s="21">
        <v>160</v>
      </c>
      <c r="C59" s="21">
        <v>360</v>
      </c>
      <c r="D59" s="21">
        <v>390</v>
      </c>
      <c r="E59" s="21">
        <v>650</v>
      </c>
      <c r="F59" s="21">
        <v>680</v>
      </c>
      <c r="G59" s="21">
        <v>600</v>
      </c>
      <c r="H59" s="21">
        <v>750</v>
      </c>
      <c r="I59" s="21">
        <v>920</v>
      </c>
      <c r="J59" s="21">
        <v>1020</v>
      </c>
      <c r="K59" s="21">
        <v>980</v>
      </c>
      <c r="L59" s="21">
        <v>990</v>
      </c>
      <c r="M59" s="21">
        <v>1160</v>
      </c>
      <c r="N59" s="21">
        <v>1130</v>
      </c>
      <c r="O59" s="21">
        <v>1280</v>
      </c>
      <c r="P59" s="21">
        <v>1400</v>
      </c>
      <c r="Q59" s="21">
        <v>1600</v>
      </c>
      <c r="R59" s="21">
        <v>990</v>
      </c>
      <c r="S59" s="21">
        <v>1390</v>
      </c>
      <c r="T59" s="21">
        <v>1060</v>
      </c>
      <c r="U59" s="21">
        <v>980</v>
      </c>
      <c r="V59" s="21">
        <v>990</v>
      </c>
      <c r="W59" s="21">
        <v>260</v>
      </c>
      <c r="X59" s="21">
        <v>140</v>
      </c>
      <c r="Y59" s="21">
        <v>225</v>
      </c>
      <c r="Z59" s="21">
        <v>235</v>
      </c>
      <c r="AA59" s="21">
        <v>325</v>
      </c>
      <c r="AB59" s="21">
        <v>330</v>
      </c>
      <c r="AC59" s="21">
        <v>325</v>
      </c>
      <c r="AD59" s="21">
        <v>320</v>
      </c>
      <c r="AE59" s="7">
        <v>270</v>
      </c>
      <c r="AF59" s="7">
        <v>295</v>
      </c>
      <c r="AG59" s="7">
        <v>300</v>
      </c>
      <c r="AH59" s="7">
        <v>320</v>
      </c>
      <c r="AI59" s="7">
        <v>220</v>
      </c>
      <c r="AJ59" s="7">
        <v>214</v>
      </c>
      <c r="AK59" s="7">
        <v>231</v>
      </c>
      <c r="AL59" s="7">
        <v>227</v>
      </c>
      <c r="AM59" s="7">
        <v>220</v>
      </c>
      <c r="AN59" s="7">
        <v>198</v>
      </c>
      <c r="AO59" s="7">
        <v>180</v>
      </c>
      <c r="AP59" s="7">
        <v>162</v>
      </c>
      <c r="AQ59" s="7">
        <v>161</v>
      </c>
      <c r="AR59" s="7">
        <v>155</v>
      </c>
    </row>
    <row r="60" spans="1:44" x14ac:dyDescent="0.3">
      <c r="A60" t="s">
        <v>56</v>
      </c>
      <c r="B60" s="32"/>
      <c r="C60" s="32"/>
      <c r="D60" s="32"/>
      <c r="E60" s="32"/>
      <c r="F60" s="32"/>
      <c r="G60" s="32"/>
      <c r="H60" s="32"/>
      <c r="I60" s="32"/>
      <c r="J60" s="32"/>
      <c r="K60" s="32"/>
      <c r="L60" s="32"/>
      <c r="M60" s="32"/>
      <c r="N60" s="32"/>
      <c r="O60" s="32"/>
      <c r="P60" s="32"/>
      <c r="Q60" s="32"/>
      <c r="R60" s="32"/>
      <c r="S60" s="32"/>
      <c r="T60" s="32"/>
      <c r="U60" s="32"/>
      <c r="V60" s="21">
        <v>0</v>
      </c>
      <c r="W60" s="21">
        <v>0</v>
      </c>
      <c r="X60" s="21">
        <v>0</v>
      </c>
      <c r="Y60" s="21">
        <v>0</v>
      </c>
      <c r="Z60" s="21">
        <v>0</v>
      </c>
      <c r="AA60" s="21">
        <v>0</v>
      </c>
      <c r="AB60" s="21">
        <v>0</v>
      </c>
      <c r="AC60" s="21">
        <v>0</v>
      </c>
      <c r="AD60" s="21">
        <v>0</v>
      </c>
      <c r="AE60" s="7">
        <v>0</v>
      </c>
      <c r="AF60" s="7">
        <v>10</v>
      </c>
      <c r="AG60" s="7">
        <v>5</v>
      </c>
      <c r="AH60" s="7">
        <v>0</v>
      </c>
      <c r="AI60" s="7">
        <v>-4</v>
      </c>
      <c r="AJ60" s="7">
        <v>-2</v>
      </c>
      <c r="AK60" s="7">
        <v>4</v>
      </c>
      <c r="AL60" s="7">
        <v>-3</v>
      </c>
      <c r="AM60" s="7">
        <v>-3</v>
      </c>
      <c r="AN60" s="7">
        <v>-1</v>
      </c>
      <c r="AO60" s="7">
        <v>1</v>
      </c>
      <c r="AP60" s="7">
        <v>3</v>
      </c>
      <c r="AQ60" s="7">
        <v>2</v>
      </c>
      <c r="AR60" s="7">
        <v>0</v>
      </c>
    </row>
    <row r="61" spans="1:44" x14ac:dyDescent="0.3">
      <c r="A61" t="s">
        <v>55</v>
      </c>
      <c r="B61" s="21">
        <v>40</v>
      </c>
      <c r="C61" s="21">
        <v>60</v>
      </c>
      <c r="D61" s="21">
        <v>60</v>
      </c>
      <c r="E61" s="21">
        <v>50</v>
      </c>
      <c r="F61" s="21">
        <v>60</v>
      </c>
      <c r="G61" s="21">
        <v>60</v>
      </c>
      <c r="H61" s="21">
        <v>70</v>
      </c>
      <c r="I61" s="21">
        <v>80</v>
      </c>
      <c r="J61" s="21">
        <v>105</v>
      </c>
      <c r="K61" s="21">
        <v>110</v>
      </c>
      <c r="L61" s="21">
        <v>115</v>
      </c>
      <c r="M61" s="21">
        <v>120</v>
      </c>
      <c r="N61" s="21">
        <v>120</v>
      </c>
      <c r="O61" s="21">
        <v>120</v>
      </c>
      <c r="P61" s="21">
        <v>120</v>
      </c>
      <c r="Q61" s="21">
        <v>115</v>
      </c>
      <c r="R61" s="21">
        <v>115</v>
      </c>
      <c r="S61" s="21">
        <v>110</v>
      </c>
      <c r="T61" s="21">
        <v>105</v>
      </c>
      <c r="U61" s="21">
        <v>105</v>
      </c>
      <c r="V61" s="21">
        <v>150</v>
      </c>
      <c r="W61" s="21">
        <v>140</v>
      </c>
      <c r="X61" s="21">
        <v>165</v>
      </c>
      <c r="Y61" s="21">
        <v>160</v>
      </c>
      <c r="Z61" s="21">
        <v>155</v>
      </c>
      <c r="AA61" s="21">
        <v>155</v>
      </c>
      <c r="AB61" s="21">
        <v>145</v>
      </c>
      <c r="AC61" s="21">
        <v>125</v>
      </c>
      <c r="AD61" s="21">
        <v>115</v>
      </c>
      <c r="AE61" s="7">
        <v>80</v>
      </c>
      <c r="AF61" s="7">
        <v>75</v>
      </c>
      <c r="AG61" s="7">
        <v>70</v>
      </c>
      <c r="AH61" s="7">
        <v>70</v>
      </c>
      <c r="AI61" s="7">
        <v>70</v>
      </c>
      <c r="AJ61" s="7">
        <v>67</v>
      </c>
      <c r="AK61" s="7">
        <v>66</v>
      </c>
      <c r="AL61" s="7">
        <v>64</v>
      </c>
      <c r="AM61" s="7">
        <v>57</v>
      </c>
      <c r="AN61" s="7">
        <v>52</v>
      </c>
      <c r="AO61" s="7">
        <v>45</v>
      </c>
      <c r="AP61" s="7">
        <v>31</v>
      </c>
      <c r="AQ61" s="7">
        <v>33</v>
      </c>
      <c r="AR61" s="7">
        <v>33</v>
      </c>
    </row>
    <row r="62" spans="1:44" x14ac:dyDescent="0.3">
      <c r="A62" t="s">
        <v>72</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7"/>
      <c r="AF62" s="7"/>
      <c r="AG62" s="7"/>
      <c r="AH62" s="7"/>
      <c r="AI62" s="7">
        <v>7</v>
      </c>
      <c r="AJ62" s="7">
        <v>8</v>
      </c>
      <c r="AK62" s="7">
        <v>10</v>
      </c>
      <c r="AL62" s="7">
        <v>12</v>
      </c>
      <c r="AM62" s="7">
        <v>13</v>
      </c>
      <c r="AN62" s="7">
        <v>13</v>
      </c>
      <c r="AO62" s="7">
        <v>14</v>
      </c>
      <c r="AP62" s="7">
        <v>12</v>
      </c>
      <c r="AQ62" s="7">
        <v>13</v>
      </c>
      <c r="AR62" s="7">
        <v>15</v>
      </c>
    </row>
    <row r="63" spans="1:44" x14ac:dyDescent="0.3">
      <c r="A63" t="s">
        <v>14</v>
      </c>
      <c r="B63" s="21">
        <v>120</v>
      </c>
      <c r="C63" s="21">
        <v>100</v>
      </c>
      <c r="D63" s="21">
        <v>90</v>
      </c>
      <c r="E63" s="21">
        <v>80</v>
      </c>
      <c r="F63" s="21">
        <v>80</v>
      </c>
      <c r="G63" s="21">
        <v>50</v>
      </c>
      <c r="H63" s="21">
        <v>30</v>
      </c>
      <c r="I63" s="21">
        <v>35</v>
      </c>
      <c r="J63" s="21">
        <v>20</v>
      </c>
      <c r="K63" s="21">
        <v>20</v>
      </c>
      <c r="L63" s="21">
        <v>15</v>
      </c>
      <c r="M63" s="21">
        <v>10</v>
      </c>
      <c r="N63" s="21">
        <v>10</v>
      </c>
      <c r="O63" s="21">
        <v>10</v>
      </c>
      <c r="P63" s="21">
        <v>15</v>
      </c>
      <c r="Q63" s="21">
        <v>10</v>
      </c>
      <c r="R63" s="21">
        <v>10</v>
      </c>
      <c r="S63" s="21">
        <v>10</v>
      </c>
      <c r="T63" s="21">
        <v>10</v>
      </c>
      <c r="U63" s="21">
        <v>10</v>
      </c>
      <c r="V63" s="21">
        <v>15</v>
      </c>
      <c r="W63" s="21">
        <v>10</v>
      </c>
      <c r="X63" s="21">
        <v>10</v>
      </c>
      <c r="Y63" s="21">
        <v>5</v>
      </c>
      <c r="Z63" s="21">
        <v>10</v>
      </c>
      <c r="AA63" s="21">
        <v>10</v>
      </c>
      <c r="AB63" s="21">
        <v>10</v>
      </c>
      <c r="AC63" s="21">
        <v>10</v>
      </c>
      <c r="AD63" s="21">
        <v>10</v>
      </c>
      <c r="AE63" s="7">
        <v>10</v>
      </c>
      <c r="AF63" s="7">
        <v>10</v>
      </c>
      <c r="AG63" s="7">
        <v>10</v>
      </c>
      <c r="AH63" s="7">
        <v>9</v>
      </c>
      <c r="AI63" s="7">
        <v>6</v>
      </c>
      <c r="AJ63" s="7">
        <v>6</v>
      </c>
      <c r="AK63" s="7">
        <v>6</v>
      </c>
      <c r="AL63" s="7">
        <v>6</v>
      </c>
      <c r="AM63" s="7">
        <v>6</v>
      </c>
      <c r="AN63" s="7">
        <v>6</v>
      </c>
      <c r="AO63" s="7">
        <v>6</v>
      </c>
      <c r="AP63" s="7">
        <v>4</v>
      </c>
      <c r="AQ63" s="7">
        <v>6</v>
      </c>
      <c r="AR63" s="7">
        <v>6</v>
      </c>
    </row>
    <row r="64" spans="1:44" s="3" customFormat="1" x14ac:dyDescent="0.3">
      <c r="A64" s="3" t="s">
        <v>29</v>
      </c>
      <c r="B64" s="22">
        <f>SUM(B56:B63)</f>
        <v>690</v>
      </c>
      <c r="C64" s="22">
        <f t="shared" ref="C64:AI64" si="68">SUM(C56:C63)</f>
        <v>820</v>
      </c>
      <c r="D64" s="22">
        <f t="shared" si="68"/>
        <v>890</v>
      </c>
      <c r="E64" s="22">
        <f t="shared" si="68"/>
        <v>1220</v>
      </c>
      <c r="F64" s="22">
        <f t="shared" si="68"/>
        <v>1250</v>
      </c>
      <c r="G64" s="22">
        <f t="shared" si="68"/>
        <v>1085</v>
      </c>
      <c r="H64" s="22">
        <f t="shared" si="68"/>
        <v>1240</v>
      </c>
      <c r="I64" s="22">
        <f t="shared" si="68"/>
        <v>1440</v>
      </c>
      <c r="J64" s="22">
        <f t="shared" si="68"/>
        <v>1550</v>
      </c>
      <c r="K64" s="22">
        <f t="shared" si="68"/>
        <v>1530</v>
      </c>
      <c r="L64" s="22">
        <f t="shared" si="68"/>
        <v>1555</v>
      </c>
      <c r="M64" s="22">
        <f t="shared" si="68"/>
        <v>1830</v>
      </c>
      <c r="N64" s="22">
        <f t="shared" si="68"/>
        <v>1815</v>
      </c>
      <c r="O64" s="22">
        <f t="shared" si="68"/>
        <v>2020</v>
      </c>
      <c r="P64" s="22">
        <f t="shared" si="68"/>
        <v>2230</v>
      </c>
      <c r="Q64" s="22">
        <f t="shared" si="68"/>
        <v>2470</v>
      </c>
      <c r="R64" s="22">
        <f t="shared" si="68"/>
        <v>1915</v>
      </c>
      <c r="S64" s="22">
        <f t="shared" si="68"/>
        <v>2395</v>
      </c>
      <c r="T64" s="22">
        <f t="shared" si="68"/>
        <v>2265</v>
      </c>
      <c r="U64" s="22">
        <f t="shared" si="68"/>
        <v>2260</v>
      </c>
      <c r="V64" s="22">
        <f t="shared" si="68"/>
        <v>2155</v>
      </c>
      <c r="W64" s="22">
        <f t="shared" si="68"/>
        <v>1410</v>
      </c>
      <c r="X64" s="22">
        <f t="shared" si="68"/>
        <v>1360</v>
      </c>
      <c r="Y64" s="22">
        <f t="shared" si="68"/>
        <v>1480</v>
      </c>
      <c r="Z64" s="22">
        <f t="shared" si="68"/>
        <v>1580</v>
      </c>
      <c r="AA64" s="22">
        <f t="shared" si="68"/>
        <v>1650</v>
      </c>
      <c r="AB64" s="22">
        <f t="shared" si="68"/>
        <v>1575</v>
      </c>
      <c r="AC64" s="22">
        <f t="shared" si="68"/>
        <v>1580</v>
      </c>
      <c r="AD64" s="22">
        <f t="shared" si="68"/>
        <v>1625</v>
      </c>
      <c r="AE64" s="8">
        <f t="shared" si="68"/>
        <v>1265</v>
      </c>
      <c r="AF64" s="8">
        <f t="shared" si="68"/>
        <v>1480</v>
      </c>
      <c r="AG64" s="8">
        <f t="shared" si="68"/>
        <v>1305</v>
      </c>
      <c r="AH64" s="8">
        <f t="shared" si="68"/>
        <v>1435</v>
      </c>
      <c r="AI64" s="8">
        <f t="shared" si="68"/>
        <v>1279</v>
      </c>
      <c r="AJ64" s="8">
        <f t="shared" ref="AJ64" si="69">SUM(AJ56:AJ63)</f>
        <v>1302</v>
      </c>
      <c r="AK64" s="8">
        <f t="shared" ref="AK64" si="70">SUM(AK56:AK63)</f>
        <v>1309</v>
      </c>
      <c r="AL64" s="8">
        <f t="shared" ref="AL64:AM64" si="71">SUM(AL56:AL63)</f>
        <v>1297</v>
      </c>
      <c r="AM64" s="8">
        <f t="shared" si="71"/>
        <v>1302</v>
      </c>
      <c r="AN64" s="8">
        <f t="shared" ref="AN64:AP64" si="72">SUM(AN56:AN63)</f>
        <v>1321</v>
      </c>
      <c r="AO64" s="8">
        <f t="shared" si="72"/>
        <v>1320</v>
      </c>
      <c r="AP64" s="8">
        <f t="shared" si="72"/>
        <v>1107</v>
      </c>
      <c r="AQ64" s="8">
        <f t="shared" ref="AQ64:AR64" si="73">SUM(AQ56:AQ63)</f>
        <v>1062</v>
      </c>
      <c r="AR64" s="8">
        <f t="shared" si="73"/>
        <v>1074</v>
      </c>
    </row>
    <row r="65" spans="1:44" x14ac:dyDescent="0.3">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7"/>
      <c r="AF65" s="7"/>
      <c r="AG65" s="7"/>
      <c r="AH65" s="7"/>
      <c r="AI65" s="7"/>
      <c r="AJ65" s="7"/>
      <c r="AK65" s="7"/>
      <c r="AL65" s="7"/>
      <c r="AM65" s="7"/>
      <c r="AN65" s="7"/>
      <c r="AO65" s="7"/>
      <c r="AP65" s="7"/>
      <c r="AQ65" s="7"/>
      <c r="AR65" s="7"/>
    </row>
    <row r="66" spans="1:44" x14ac:dyDescent="0.3">
      <c r="A66" s="1" t="s">
        <v>5</v>
      </c>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7"/>
      <c r="AF66" s="7"/>
      <c r="AG66" s="7"/>
      <c r="AH66" s="7"/>
      <c r="AI66" s="7"/>
      <c r="AJ66" s="7"/>
      <c r="AK66" s="7"/>
      <c r="AL66" s="7"/>
      <c r="AM66" s="7"/>
      <c r="AN66" s="7"/>
      <c r="AO66" s="7"/>
      <c r="AP66" s="7"/>
      <c r="AQ66" s="7"/>
      <c r="AR66" s="7"/>
    </row>
    <row r="67" spans="1:44" x14ac:dyDescent="0.3">
      <c r="A67" t="s">
        <v>77</v>
      </c>
      <c r="B67" s="21">
        <v>150</v>
      </c>
      <c r="C67" s="21">
        <v>130</v>
      </c>
      <c r="D67" s="21">
        <v>130</v>
      </c>
      <c r="E67" s="21">
        <v>150</v>
      </c>
      <c r="F67" s="21">
        <v>200</v>
      </c>
      <c r="G67" s="21">
        <v>215</v>
      </c>
      <c r="H67" s="21">
        <v>160</v>
      </c>
      <c r="I67" s="21">
        <v>160</v>
      </c>
      <c r="J67" s="21">
        <v>155</v>
      </c>
      <c r="K67" s="21">
        <v>160</v>
      </c>
      <c r="L67" s="21">
        <v>200</v>
      </c>
      <c r="M67" s="21">
        <v>220</v>
      </c>
      <c r="N67" s="21">
        <v>320</v>
      </c>
      <c r="O67" s="21">
        <v>450</v>
      </c>
      <c r="P67" s="21">
        <v>525</v>
      </c>
      <c r="Q67" s="21">
        <v>950</v>
      </c>
      <c r="R67" s="21">
        <v>1230</v>
      </c>
      <c r="S67" s="21">
        <v>1680</v>
      </c>
      <c r="T67" s="21">
        <v>2820</v>
      </c>
      <c r="U67" s="21">
        <v>3490</v>
      </c>
      <c r="V67" s="21">
        <v>2805</v>
      </c>
      <c r="W67" s="21">
        <v>2375</v>
      </c>
      <c r="X67" s="21">
        <v>640</v>
      </c>
      <c r="Y67" s="21">
        <v>1205</v>
      </c>
      <c r="Z67" s="21">
        <v>1445</v>
      </c>
      <c r="AA67" s="21">
        <v>1430</v>
      </c>
      <c r="AB67" s="21">
        <v>1415</v>
      </c>
      <c r="AC67" s="21">
        <v>1695</v>
      </c>
      <c r="AD67" s="21">
        <v>1290</v>
      </c>
      <c r="AE67" s="7">
        <v>1020</v>
      </c>
      <c r="AF67" s="7">
        <v>1355</v>
      </c>
      <c r="AG67" s="7">
        <v>1545</v>
      </c>
      <c r="AH67" s="7">
        <v>1803</v>
      </c>
      <c r="AI67" s="7">
        <v>1760</v>
      </c>
      <c r="AJ67" s="7">
        <v>1950</v>
      </c>
      <c r="AK67" s="7">
        <v>2029</v>
      </c>
      <c r="AL67" s="7">
        <v>1981</v>
      </c>
      <c r="AM67" s="7">
        <v>2009</v>
      </c>
      <c r="AN67" s="7">
        <v>2069</v>
      </c>
      <c r="AO67" s="7">
        <v>2059</v>
      </c>
      <c r="AP67" s="7">
        <v>1701</v>
      </c>
      <c r="AQ67" s="7">
        <v>1723</v>
      </c>
      <c r="AR67" s="7">
        <v>1880</v>
      </c>
    </row>
    <row r="68" spans="1:44" x14ac:dyDescent="0.3">
      <c r="A68" t="s">
        <v>54</v>
      </c>
      <c r="B68" s="32"/>
      <c r="C68" s="32"/>
      <c r="D68" s="32"/>
      <c r="E68" s="32"/>
      <c r="F68" s="32"/>
      <c r="G68" s="32"/>
      <c r="H68" s="21">
        <v>60</v>
      </c>
      <c r="I68" s="21">
        <v>70</v>
      </c>
      <c r="J68" s="21">
        <v>70</v>
      </c>
      <c r="K68" s="21">
        <v>75</v>
      </c>
      <c r="L68" s="21">
        <v>75</v>
      </c>
      <c r="M68" s="21">
        <v>80</v>
      </c>
      <c r="N68" s="21">
        <v>65</v>
      </c>
      <c r="O68" s="21">
        <v>65</v>
      </c>
      <c r="P68" s="21">
        <v>60</v>
      </c>
      <c r="Q68" s="21">
        <v>70</v>
      </c>
      <c r="R68" s="21">
        <v>70</v>
      </c>
      <c r="S68" s="21">
        <v>70</v>
      </c>
      <c r="T68" s="21">
        <v>70</v>
      </c>
      <c r="U68" s="21">
        <v>75</v>
      </c>
      <c r="V68" s="21">
        <v>65</v>
      </c>
      <c r="W68" s="21">
        <v>75</v>
      </c>
      <c r="X68" s="21">
        <v>75</v>
      </c>
      <c r="Y68" s="21">
        <v>70</v>
      </c>
      <c r="Z68" s="21">
        <v>85</v>
      </c>
      <c r="AA68" s="21">
        <v>85</v>
      </c>
      <c r="AB68" s="21">
        <v>80</v>
      </c>
      <c r="AC68" s="21">
        <v>75</v>
      </c>
      <c r="AD68" s="21">
        <v>55</v>
      </c>
      <c r="AE68" s="7">
        <v>50</v>
      </c>
      <c r="AF68" s="7">
        <v>65</v>
      </c>
      <c r="AG68" s="7">
        <v>80</v>
      </c>
      <c r="AH68" s="7">
        <v>87</v>
      </c>
      <c r="AI68" s="7">
        <v>68</v>
      </c>
      <c r="AJ68" s="7">
        <v>71</v>
      </c>
      <c r="AK68" s="7">
        <v>76</v>
      </c>
      <c r="AL68" s="7">
        <v>73</v>
      </c>
      <c r="AM68" s="7">
        <v>75</v>
      </c>
      <c r="AN68" s="7">
        <v>76</v>
      </c>
      <c r="AO68" s="7">
        <v>84</v>
      </c>
      <c r="AP68" s="7">
        <v>35</v>
      </c>
      <c r="AQ68" s="7">
        <v>73</v>
      </c>
      <c r="AR68" s="7">
        <v>73</v>
      </c>
    </row>
    <row r="69" spans="1:44" x14ac:dyDescent="0.3">
      <c r="A69" t="s">
        <v>81</v>
      </c>
      <c r="B69" s="21">
        <v>200</v>
      </c>
      <c r="C69" s="21">
        <v>210</v>
      </c>
      <c r="D69" s="21">
        <v>260</v>
      </c>
      <c r="E69" s="21">
        <v>280</v>
      </c>
      <c r="F69" s="21">
        <v>330</v>
      </c>
      <c r="G69" s="21">
        <v>340</v>
      </c>
      <c r="H69" s="21">
        <v>375</v>
      </c>
      <c r="I69" s="21">
        <v>390</v>
      </c>
      <c r="J69" s="21">
        <v>390</v>
      </c>
      <c r="K69" s="21">
        <v>395</v>
      </c>
      <c r="L69" s="21">
        <v>400</v>
      </c>
      <c r="M69" s="21">
        <v>400</v>
      </c>
      <c r="N69" s="21">
        <v>400</v>
      </c>
      <c r="O69" s="21">
        <v>400</v>
      </c>
      <c r="P69" s="21">
        <v>410</v>
      </c>
      <c r="Q69" s="21">
        <v>410</v>
      </c>
      <c r="R69" s="21">
        <v>410</v>
      </c>
      <c r="S69" s="21">
        <v>415</v>
      </c>
      <c r="T69" s="21">
        <v>390</v>
      </c>
      <c r="U69" s="21">
        <v>350</v>
      </c>
      <c r="V69" s="21">
        <v>230</v>
      </c>
      <c r="W69" s="21">
        <v>190</v>
      </c>
      <c r="X69" s="21">
        <v>215</v>
      </c>
      <c r="Y69" s="21">
        <v>225</v>
      </c>
      <c r="Z69" s="21">
        <v>235</v>
      </c>
      <c r="AA69" s="21">
        <v>250</v>
      </c>
      <c r="AB69" s="21">
        <v>260</v>
      </c>
      <c r="AC69" s="21">
        <v>265</v>
      </c>
      <c r="AD69" s="21">
        <v>270</v>
      </c>
      <c r="AE69" s="7">
        <v>260</v>
      </c>
      <c r="AF69" s="7">
        <v>250</v>
      </c>
      <c r="AG69" s="7">
        <v>225</v>
      </c>
      <c r="AH69" s="7">
        <v>190</v>
      </c>
      <c r="AI69" s="7">
        <v>171</v>
      </c>
      <c r="AJ69" s="7">
        <v>160</v>
      </c>
      <c r="AK69" s="7">
        <v>150</v>
      </c>
      <c r="AL69" s="7">
        <v>143</v>
      </c>
      <c r="AM69" s="7">
        <v>137</v>
      </c>
      <c r="AN69" s="7">
        <v>130</v>
      </c>
      <c r="AO69" s="7">
        <v>112</v>
      </c>
      <c r="AP69" s="7">
        <v>77</v>
      </c>
      <c r="AQ69" s="7">
        <v>70</v>
      </c>
      <c r="AR69" s="7">
        <v>63</v>
      </c>
    </row>
    <row r="70" spans="1:44" x14ac:dyDescent="0.3">
      <c r="A70" t="s">
        <v>78</v>
      </c>
      <c r="B70" s="21">
        <v>320</v>
      </c>
      <c r="C70" s="21">
        <v>330</v>
      </c>
      <c r="D70" s="21">
        <v>320</v>
      </c>
      <c r="E70" s="21">
        <v>290</v>
      </c>
      <c r="F70" s="21">
        <v>370</v>
      </c>
      <c r="G70" s="21">
        <v>300</v>
      </c>
      <c r="H70" s="21">
        <v>330</v>
      </c>
      <c r="I70" s="21">
        <v>400</v>
      </c>
      <c r="J70" s="21">
        <v>405</v>
      </c>
      <c r="K70" s="21">
        <v>410</v>
      </c>
      <c r="L70" s="21">
        <v>420</v>
      </c>
      <c r="M70" s="21">
        <v>425</v>
      </c>
      <c r="N70" s="21">
        <v>405</v>
      </c>
      <c r="O70" s="21">
        <v>420</v>
      </c>
      <c r="P70" s="21">
        <v>450</v>
      </c>
      <c r="Q70" s="21">
        <v>545</v>
      </c>
      <c r="R70" s="21">
        <v>490</v>
      </c>
      <c r="S70" s="21">
        <v>550</v>
      </c>
      <c r="T70" s="21">
        <v>460</v>
      </c>
      <c r="U70" s="21">
        <v>405</v>
      </c>
      <c r="V70" s="21">
        <v>485</v>
      </c>
      <c r="W70" s="21">
        <v>250</v>
      </c>
      <c r="X70" s="21">
        <v>210</v>
      </c>
      <c r="Y70" s="21">
        <v>215</v>
      </c>
      <c r="Z70" s="21">
        <v>185</v>
      </c>
      <c r="AA70" s="21">
        <v>245</v>
      </c>
      <c r="AB70" s="21">
        <v>240</v>
      </c>
      <c r="AC70" s="21">
        <v>195</v>
      </c>
      <c r="AD70" s="21">
        <v>170</v>
      </c>
      <c r="AE70" s="7">
        <v>170</v>
      </c>
      <c r="AF70" s="7">
        <v>160</v>
      </c>
      <c r="AG70" s="7">
        <v>145</v>
      </c>
      <c r="AH70" s="7">
        <v>163</v>
      </c>
      <c r="AI70" s="7">
        <v>159</v>
      </c>
      <c r="AJ70" s="7">
        <v>140</v>
      </c>
      <c r="AK70" s="7">
        <v>131</v>
      </c>
      <c r="AL70" s="7">
        <v>128</v>
      </c>
      <c r="AM70" s="7">
        <v>126</v>
      </c>
      <c r="AN70" s="7">
        <v>113</v>
      </c>
      <c r="AO70" s="7">
        <v>103</v>
      </c>
      <c r="AP70" s="7">
        <v>91</v>
      </c>
      <c r="AQ70" s="7">
        <v>94</v>
      </c>
      <c r="AR70" s="7">
        <v>91</v>
      </c>
    </row>
    <row r="71" spans="1:44" x14ac:dyDescent="0.3">
      <c r="A71" t="s">
        <v>56</v>
      </c>
      <c r="B71" s="32"/>
      <c r="C71" s="32"/>
      <c r="D71" s="32"/>
      <c r="E71" s="32"/>
      <c r="F71" s="32"/>
      <c r="G71" s="32"/>
      <c r="H71" s="32"/>
      <c r="I71" s="32"/>
      <c r="J71" s="32"/>
      <c r="K71" s="32"/>
      <c r="L71" s="32"/>
      <c r="M71" s="32"/>
      <c r="N71" s="32"/>
      <c r="O71" s="32"/>
      <c r="P71" s="32"/>
      <c r="Q71" s="32"/>
      <c r="R71" s="32"/>
      <c r="S71" s="32"/>
      <c r="T71" s="32"/>
      <c r="U71" s="32"/>
      <c r="V71" s="21">
        <v>0</v>
      </c>
      <c r="W71" s="21">
        <v>0</v>
      </c>
      <c r="X71" s="21">
        <v>0</v>
      </c>
      <c r="Y71" s="21">
        <v>30</v>
      </c>
      <c r="Z71" s="21">
        <v>200</v>
      </c>
      <c r="AA71" s="21">
        <v>220</v>
      </c>
      <c r="AB71" s="21">
        <v>50</v>
      </c>
      <c r="AC71" s="21">
        <v>-20</v>
      </c>
      <c r="AD71" s="21">
        <v>50</v>
      </c>
      <c r="AE71" s="7">
        <v>95</v>
      </c>
      <c r="AF71" s="7">
        <v>1090</v>
      </c>
      <c r="AG71" s="7">
        <v>-535</v>
      </c>
      <c r="AH71" s="7">
        <v>304</v>
      </c>
      <c r="AI71" s="7">
        <v>10</v>
      </c>
      <c r="AJ71" s="7">
        <v>-205</v>
      </c>
      <c r="AK71" s="7">
        <v>-181</v>
      </c>
      <c r="AL71" s="7">
        <v>-71</v>
      </c>
      <c r="AM71" s="7">
        <v>-19</v>
      </c>
      <c r="AN71" s="7">
        <v>-87</v>
      </c>
      <c r="AO71" s="7">
        <v>-5</v>
      </c>
      <c r="AP71" s="7">
        <v>-35</v>
      </c>
      <c r="AQ71" s="7">
        <v>34</v>
      </c>
      <c r="AR71" s="7">
        <v>17</v>
      </c>
    </row>
    <row r="72" spans="1:44" x14ac:dyDescent="0.3">
      <c r="A72" t="s">
        <v>55</v>
      </c>
      <c r="B72" s="21">
        <v>10</v>
      </c>
      <c r="C72" s="21">
        <v>10</v>
      </c>
      <c r="D72" s="21">
        <v>10</v>
      </c>
      <c r="E72" s="21">
        <v>10</v>
      </c>
      <c r="F72" s="21">
        <v>10</v>
      </c>
      <c r="G72" s="21">
        <v>10</v>
      </c>
      <c r="H72" s="21">
        <v>10</v>
      </c>
      <c r="I72" s="21">
        <v>10</v>
      </c>
      <c r="J72" s="21">
        <v>10</v>
      </c>
      <c r="K72" s="21">
        <v>5</v>
      </c>
      <c r="L72" s="21">
        <v>5</v>
      </c>
      <c r="M72" s="21">
        <v>5</v>
      </c>
      <c r="N72" s="21">
        <v>0</v>
      </c>
      <c r="O72" s="21">
        <v>5</v>
      </c>
      <c r="P72" s="21">
        <v>5</v>
      </c>
      <c r="Q72" s="21">
        <v>5</v>
      </c>
      <c r="R72" s="21">
        <v>5</v>
      </c>
      <c r="S72" s="21">
        <v>10</v>
      </c>
      <c r="T72" s="21">
        <v>10</v>
      </c>
      <c r="U72" s="21">
        <v>10</v>
      </c>
      <c r="V72" s="21">
        <v>10</v>
      </c>
      <c r="W72" s="21">
        <v>10</v>
      </c>
      <c r="X72" s="21">
        <v>10</v>
      </c>
      <c r="Y72" s="21">
        <v>10</v>
      </c>
      <c r="Z72" s="21">
        <v>10</v>
      </c>
      <c r="AA72" s="21">
        <v>20</v>
      </c>
      <c r="AB72" s="21">
        <v>40</v>
      </c>
      <c r="AC72" s="21">
        <v>55</v>
      </c>
      <c r="AD72" s="21">
        <v>60</v>
      </c>
      <c r="AE72" s="7">
        <v>60</v>
      </c>
      <c r="AF72" s="7">
        <v>65</v>
      </c>
      <c r="AG72" s="7">
        <v>45</v>
      </c>
      <c r="AH72" s="7">
        <v>44</v>
      </c>
      <c r="AI72" s="7">
        <v>43</v>
      </c>
      <c r="AJ72" s="7">
        <v>44</v>
      </c>
      <c r="AK72" s="7">
        <v>39</v>
      </c>
      <c r="AL72" s="7">
        <v>36</v>
      </c>
      <c r="AM72" s="7">
        <v>29</v>
      </c>
      <c r="AN72" s="7">
        <v>27</v>
      </c>
      <c r="AO72" s="7">
        <v>21</v>
      </c>
      <c r="AP72" s="7">
        <v>13</v>
      </c>
      <c r="AQ72" s="7">
        <v>13</v>
      </c>
      <c r="AR72" s="7">
        <v>14</v>
      </c>
    </row>
    <row r="73" spans="1:44" x14ac:dyDescent="0.3">
      <c r="A73" t="s">
        <v>72</v>
      </c>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7"/>
      <c r="AF73" s="7"/>
      <c r="AG73" s="7"/>
      <c r="AH73" s="7"/>
      <c r="AI73" s="7">
        <v>13</v>
      </c>
      <c r="AJ73" s="7">
        <v>15</v>
      </c>
      <c r="AK73" s="7">
        <v>12</v>
      </c>
      <c r="AL73" s="7">
        <v>12</v>
      </c>
      <c r="AM73" s="7">
        <v>11</v>
      </c>
      <c r="AN73" s="7">
        <v>15</v>
      </c>
      <c r="AO73" s="7">
        <v>13</v>
      </c>
      <c r="AP73" s="7">
        <v>10</v>
      </c>
      <c r="AQ73" s="7">
        <v>12</v>
      </c>
      <c r="AR73" s="7">
        <v>13</v>
      </c>
    </row>
    <row r="74" spans="1:44" x14ac:dyDescent="0.3">
      <c r="A74" t="s">
        <v>14</v>
      </c>
      <c r="B74" s="21">
        <v>160</v>
      </c>
      <c r="C74" s="21">
        <v>140</v>
      </c>
      <c r="D74" s="21">
        <v>140</v>
      </c>
      <c r="E74" s="21">
        <v>100</v>
      </c>
      <c r="F74" s="21">
        <v>100</v>
      </c>
      <c r="G74" s="21">
        <v>100</v>
      </c>
      <c r="H74" s="21">
        <v>60</v>
      </c>
      <c r="I74" s="21">
        <v>45</v>
      </c>
      <c r="J74" s="21">
        <v>40</v>
      </c>
      <c r="K74" s="21">
        <v>80</v>
      </c>
      <c r="L74" s="21">
        <v>40</v>
      </c>
      <c r="M74" s="21">
        <v>20</v>
      </c>
      <c r="N74" s="21">
        <v>25</v>
      </c>
      <c r="O74" s="21">
        <v>25</v>
      </c>
      <c r="P74" s="21">
        <v>55</v>
      </c>
      <c r="Q74" s="21">
        <v>65</v>
      </c>
      <c r="R74" s="21">
        <v>90</v>
      </c>
      <c r="S74" s="21">
        <v>55</v>
      </c>
      <c r="T74" s="21">
        <v>55</v>
      </c>
      <c r="U74" s="21">
        <v>50</v>
      </c>
      <c r="V74" s="21">
        <v>5</v>
      </c>
      <c r="W74" s="21">
        <v>15</v>
      </c>
      <c r="X74" s="21">
        <v>45</v>
      </c>
      <c r="Y74" s="21">
        <v>65</v>
      </c>
      <c r="Z74" s="21">
        <v>30</v>
      </c>
      <c r="AA74" s="21">
        <v>215</v>
      </c>
      <c r="AB74" s="21">
        <v>30</v>
      </c>
      <c r="AC74" s="21">
        <v>30</v>
      </c>
      <c r="AD74" s="21">
        <v>20</v>
      </c>
      <c r="AE74" s="7">
        <v>15</v>
      </c>
      <c r="AF74" s="7">
        <v>25</v>
      </c>
      <c r="AG74" s="7">
        <v>45</v>
      </c>
      <c r="AH74" s="7">
        <v>39</v>
      </c>
      <c r="AI74" s="7">
        <v>37</v>
      </c>
      <c r="AJ74" s="7">
        <v>36</v>
      </c>
      <c r="AK74" s="7">
        <v>54</v>
      </c>
      <c r="AL74" s="7">
        <v>39</v>
      </c>
      <c r="AM74" s="7">
        <v>37</v>
      </c>
      <c r="AN74" s="7">
        <v>36</v>
      </c>
      <c r="AO74" s="7">
        <v>37</v>
      </c>
      <c r="AP74" s="7">
        <v>27</v>
      </c>
      <c r="AQ74" s="7">
        <v>30</v>
      </c>
      <c r="AR74" s="7">
        <v>31</v>
      </c>
    </row>
    <row r="75" spans="1:44" s="3" customFormat="1" x14ac:dyDescent="0.3">
      <c r="A75" s="3" t="s">
        <v>29</v>
      </c>
      <c r="B75" s="22">
        <f>SUM(B67:B74)</f>
        <v>840</v>
      </c>
      <c r="C75" s="22">
        <f t="shared" ref="C75:AI75" si="74">SUM(C67:C74)</f>
        <v>820</v>
      </c>
      <c r="D75" s="22">
        <f t="shared" si="74"/>
        <v>860</v>
      </c>
      <c r="E75" s="22">
        <f t="shared" si="74"/>
        <v>830</v>
      </c>
      <c r="F75" s="22">
        <f t="shared" si="74"/>
        <v>1010</v>
      </c>
      <c r="G75" s="22">
        <f t="shared" si="74"/>
        <v>965</v>
      </c>
      <c r="H75" s="22">
        <f t="shared" si="74"/>
        <v>995</v>
      </c>
      <c r="I75" s="22">
        <f t="shared" si="74"/>
        <v>1075</v>
      </c>
      <c r="J75" s="22">
        <f t="shared" si="74"/>
        <v>1070</v>
      </c>
      <c r="K75" s="22">
        <f t="shared" si="74"/>
        <v>1125</v>
      </c>
      <c r="L75" s="22">
        <f t="shared" si="74"/>
        <v>1140</v>
      </c>
      <c r="M75" s="22">
        <f t="shared" si="74"/>
        <v>1150</v>
      </c>
      <c r="N75" s="22">
        <f t="shared" si="74"/>
        <v>1215</v>
      </c>
      <c r="O75" s="22">
        <f t="shared" si="74"/>
        <v>1365</v>
      </c>
      <c r="P75" s="22">
        <f t="shared" si="74"/>
        <v>1505</v>
      </c>
      <c r="Q75" s="22">
        <f t="shared" si="74"/>
        <v>2045</v>
      </c>
      <c r="R75" s="22">
        <f t="shared" si="74"/>
        <v>2295</v>
      </c>
      <c r="S75" s="22">
        <f t="shared" si="74"/>
        <v>2780</v>
      </c>
      <c r="T75" s="22">
        <f t="shared" si="74"/>
        <v>3805</v>
      </c>
      <c r="U75" s="22">
        <f t="shared" si="74"/>
        <v>4380</v>
      </c>
      <c r="V75" s="22">
        <f t="shared" si="74"/>
        <v>3600</v>
      </c>
      <c r="W75" s="22">
        <f t="shared" si="74"/>
        <v>2915</v>
      </c>
      <c r="X75" s="22">
        <f t="shared" si="74"/>
        <v>1195</v>
      </c>
      <c r="Y75" s="22">
        <f t="shared" si="74"/>
        <v>1820</v>
      </c>
      <c r="Z75" s="22">
        <f t="shared" si="74"/>
        <v>2190</v>
      </c>
      <c r="AA75" s="22">
        <f t="shared" si="74"/>
        <v>2465</v>
      </c>
      <c r="AB75" s="22">
        <f t="shared" si="74"/>
        <v>2115</v>
      </c>
      <c r="AC75" s="22">
        <f t="shared" si="74"/>
        <v>2295</v>
      </c>
      <c r="AD75" s="22">
        <f t="shared" si="74"/>
        <v>1915</v>
      </c>
      <c r="AE75" s="8">
        <f t="shared" si="74"/>
        <v>1670</v>
      </c>
      <c r="AF75" s="8">
        <f t="shared" si="74"/>
        <v>3010</v>
      </c>
      <c r="AG75" s="8">
        <f t="shared" si="74"/>
        <v>1550</v>
      </c>
      <c r="AH75" s="8">
        <f t="shared" si="74"/>
        <v>2630</v>
      </c>
      <c r="AI75" s="8">
        <f t="shared" si="74"/>
        <v>2261</v>
      </c>
      <c r="AJ75" s="8">
        <f t="shared" ref="AJ75" si="75">SUM(AJ67:AJ74)</f>
        <v>2211</v>
      </c>
      <c r="AK75" s="8">
        <f t="shared" ref="AK75" si="76">SUM(AK67:AK74)</f>
        <v>2310</v>
      </c>
      <c r="AL75" s="8">
        <f t="shared" ref="AL75:AM75" si="77">SUM(AL67:AL74)</f>
        <v>2341</v>
      </c>
      <c r="AM75" s="8">
        <f t="shared" si="77"/>
        <v>2405</v>
      </c>
      <c r="AN75" s="8">
        <f t="shared" ref="AN75:AP75" si="78">SUM(AN67:AN74)</f>
        <v>2379</v>
      </c>
      <c r="AO75" s="8">
        <f t="shared" si="78"/>
        <v>2424</v>
      </c>
      <c r="AP75" s="8">
        <f t="shared" si="78"/>
        <v>1919</v>
      </c>
      <c r="AQ75" s="8">
        <f t="shared" ref="AQ75:AR75" si="79">SUM(AQ67:AQ74)</f>
        <v>2049</v>
      </c>
      <c r="AR75" s="8">
        <f t="shared" si="79"/>
        <v>2182</v>
      </c>
    </row>
    <row r="76" spans="1:44" x14ac:dyDescent="0.3">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7"/>
      <c r="AF76" s="7"/>
      <c r="AG76" s="7"/>
      <c r="AH76" s="7"/>
      <c r="AI76" s="7"/>
      <c r="AJ76" s="7"/>
      <c r="AK76" s="7"/>
      <c r="AL76" s="7"/>
      <c r="AM76" s="7"/>
      <c r="AN76" s="7"/>
      <c r="AO76" s="7"/>
      <c r="AP76" s="7"/>
      <c r="AQ76" s="7"/>
      <c r="AR76" s="7"/>
    </row>
    <row r="77" spans="1:44" x14ac:dyDescent="0.3">
      <c r="A77" s="1" t="s">
        <v>30</v>
      </c>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7"/>
      <c r="AF77" s="7"/>
      <c r="AG77" s="7"/>
      <c r="AH77" s="7"/>
      <c r="AI77" s="7"/>
      <c r="AJ77" s="7"/>
      <c r="AK77" s="7"/>
      <c r="AL77" s="7"/>
      <c r="AM77" s="7"/>
      <c r="AN77" s="7"/>
      <c r="AO77" s="7"/>
      <c r="AP77" s="7"/>
      <c r="AQ77" s="7"/>
      <c r="AR77" s="7"/>
    </row>
    <row r="78" spans="1:44" x14ac:dyDescent="0.3">
      <c r="A78" t="s">
        <v>77</v>
      </c>
      <c r="B78" s="32"/>
      <c r="C78" s="32"/>
      <c r="D78" s="32"/>
      <c r="E78" s="32"/>
      <c r="F78" s="32"/>
      <c r="G78" s="32"/>
      <c r="H78" s="32"/>
      <c r="I78" s="32"/>
      <c r="J78" s="32"/>
      <c r="K78" s="32"/>
      <c r="L78" s="32"/>
      <c r="M78" s="32"/>
      <c r="N78" s="32"/>
      <c r="O78" s="32"/>
      <c r="P78" s="32"/>
      <c r="Q78" s="32"/>
      <c r="R78" s="32"/>
      <c r="S78" s="32"/>
      <c r="T78" s="21">
        <v>0</v>
      </c>
      <c r="U78" s="21">
        <v>0</v>
      </c>
      <c r="V78" s="21">
        <v>15</v>
      </c>
      <c r="W78" s="21">
        <v>40</v>
      </c>
      <c r="X78" s="21">
        <v>55</v>
      </c>
      <c r="Y78" s="21">
        <v>90</v>
      </c>
      <c r="Z78" s="21">
        <v>105</v>
      </c>
      <c r="AA78" s="21">
        <v>170</v>
      </c>
      <c r="AB78" s="21">
        <v>220</v>
      </c>
      <c r="AC78" s="21">
        <v>325</v>
      </c>
      <c r="AD78" s="21">
        <v>390</v>
      </c>
      <c r="AE78" s="7">
        <v>685</v>
      </c>
      <c r="AF78" s="7">
        <v>1005</v>
      </c>
      <c r="AG78" s="7">
        <v>1155</v>
      </c>
      <c r="AH78" s="7">
        <v>1325</v>
      </c>
      <c r="AI78" s="7">
        <v>1499</v>
      </c>
      <c r="AJ78" s="7">
        <v>1608</v>
      </c>
      <c r="AK78" s="7">
        <v>1654</v>
      </c>
      <c r="AL78" s="7">
        <v>2038</v>
      </c>
      <c r="AM78" s="7">
        <v>2179</v>
      </c>
      <c r="AN78" s="7">
        <v>2097</v>
      </c>
      <c r="AO78" s="7">
        <v>2702</v>
      </c>
      <c r="AP78" s="7">
        <v>2631</v>
      </c>
      <c r="AQ78" s="7">
        <v>2186</v>
      </c>
      <c r="AR78" s="7">
        <v>1821</v>
      </c>
    </row>
    <row r="79" spans="1:44" x14ac:dyDescent="0.3">
      <c r="A79" t="s">
        <v>54</v>
      </c>
      <c r="B79" s="32"/>
      <c r="C79" s="32"/>
      <c r="D79" s="32"/>
      <c r="E79" s="32"/>
      <c r="F79" s="32"/>
      <c r="G79" s="32"/>
      <c r="H79" s="32"/>
      <c r="I79" s="32"/>
      <c r="J79" s="32"/>
      <c r="K79" s="32"/>
      <c r="L79" s="32"/>
      <c r="M79" s="32"/>
      <c r="N79" s="32"/>
      <c r="O79" s="32"/>
      <c r="P79" s="32"/>
      <c r="Q79" s="32"/>
      <c r="R79" s="32"/>
      <c r="S79" s="32"/>
      <c r="T79" s="21">
        <v>25</v>
      </c>
      <c r="U79" s="21">
        <v>30</v>
      </c>
      <c r="V79" s="21">
        <v>30</v>
      </c>
      <c r="W79" s="21">
        <v>30</v>
      </c>
      <c r="X79" s="21">
        <v>40</v>
      </c>
      <c r="Y79" s="21">
        <v>40</v>
      </c>
      <c r="Z79" s="21">
        <v>50</v>
      </c>
      <c r="AA79" s="21">
        <v>55</v>
      </c>
      <c r="AB79" s="21">
        <v>65</v>
      </c>
      <c r="AC79" s="21">
        <v>80</v>
      </c>
      <c r="AD79" s="21">
        <v>55</v>
      </c>
      <c r="AE79" s="7">
        <v>75</v>
      </c>
      <c r="AF79" s="7">
        <v>65</v>
      </c>
      <c r="AG79" s="7">
        <v>145</v>
      </c>
      <c r="AH79" s="7">
        <v>213</v>
      </c>
      <c r="AI79" s="7">
        <v>144</v>
      </c>
      <c r="AJ79" s="7">
        <v>160</v>
      </c>
      <c r="AK79" s="7">
        <v>209</v>
      </c>
      <c r="AL79" s="7">
        <v>162</v>
      </c>
      <c r="AM79" s="7">
        <v>174</v>
      </c>
      <c r="AN79" s="7">
        <v>272</v>
      </c>
      <c r="AO79" s="7">
        <v>233</v>
      </c>
      <c r="AP79" s="7">
        <v>315</v>
      </c>
      <c r="AQ79" s="7">
        <v>318</v>
      </c>
      <c r="AR79" s="7">
        <v>300</v>
      </c>
    </row>
    <row r="80" spans="1:44" x14ac:dyDescent="0.3">
      <c r="A80" t="s">
        <v>81</v>
      </c>
      <c r="B80" s="32"/>
      <c r="C80" s="32"/>
      <c r="D80" s="32"/>
      <c r="E80" s="32"/>
      <c r="F80" s="32"/>
      <c r="G80" s="32"/>
      <c r="H80" s="32"/>
      <c r="I80" s="32"/>
      <c r="J80" s="32"/>
      <c r="K80" s="32"/>
      <c r="L80" s="32"/>
      <c r="M80" s="32"/>
      <c r="N80" s="32"/>
      <c r="O80" s="32"/>
      <c r="P80" s="32"/>
      <c r="Q80" s="32"/>
      <c r="R80" s="32"/>
      <c r="S80" s="32"/>
      <c r="T80" s="21">
        <v>0</v>
      </c>
      <c r="U80" s="21">
        <v>0</v>
      </c>
      <c r="V80" s="21">
        <v>0</v>
      </c>
      <c r="W80" s="21">
        <v>0</v>
      </c>
      <c r="X80" s="21">
        <v>0</v>
      </c>
      <c r="Y80" s="21">
        <v>5</v>
      </c>
      <c r="Z80" s="21">
        <v>5</v>
      </c>
      <c r="AA80" s="21">
        <v>5</v>
      </c>
      <c r="AB80" s="21">
        <v>5</v>
      </c>
      <c r="AC80" s="21">
        <v>5</v>
      </c>
      <c r="AD80" s="21">
        <v>0</v>
      </c>
      <c r="AE80" s="7">
        <v>0</v>
      </c>
      <c r="AF80" s="7">
        <v>0</v>
      </c>
      <c r="AG80" s="7">
        <v>0</v>
      </c>
      <c r="AH80" s="7">
        <v>3</v>
      </c>
      <c r="AI80" s="7">
        <v>8</v>
      </c>
      <c r="AJ80" s="7">
        <v>8</v>
      </c>
      <c r="AK80" s="7">
        <v>8</v>
      </c>
      <c r="AL80" s="7">
        <v>7</v>
      </c>
      <c r="AM80" s="7">
        <v>7</v>
      </c>
      <c r="AN80" s="7">
        <v>7</v>
      </c>
      <c r="AO80" s="7">
        <v>6</v>
      </c>
      <c r="AP80" s="7">
        <v>6</v>
      </c>
      <c r="AQ80" s="7">
        <v>5</v>
      </c>
      <c r="AR80" s="7">
        <v>5</v>
      </c>
    </row>
    <row r="81" spans="1:44" x14ac:dyDescent="0.3">
      <c r="A81" t="s">
        <v>78</v>
      </c>
      <c r="B81" s="32"/>
      <c r="C81" s="32"/>
      <c r="D81" s="32"/>
      <c r="E81" s="32"/>
      <c r="F81" s="32"/>
      <c r="G81" s="32"/>
      <c r="H81" s="32"/>
      <c r="I81" s="32"/>
      <c r="J81" s="32"/>
      <c r="K81" s="32"/>
      <c r="L81" s="32"/>
      <c r="M81" s="32"/>
      <c r="N81" s="32"/>
      <c r="O81" s="32"/>
      <c r="P81" s="32"/>
      <c r="Q81" s="32"/>
      <c r="R81" s="32"/>
      <c r="S81" s="32"/>
      <c r="T81" s="21">
        <v>35</v>
      </c>
      <c r="U81" s="21">
        <v>150</v>
      </c>
      <c r="V81" s="21">
        <v>175</v>
      </c>
      <c r="W81" s="21">
        <v>100</v>
      </c>
      <c r="X81" s="21">
        <v>75</v>
      </c>
      <c r="Y81" s="21">
        <v>240</v>
      </c>
      <c r="Z81" s="21">
        <v>275</v>
      </c>
      <c r="AA81" s="21">
        <v>285</v>
      </c>
      <c r="AB81" s="21">
        <v>330</v>
      </c>
      <c r="AC81" s="21">
        <v>340</v>
      </c>
      <c r="AD81" s="21">
        <v>255</v>
      </c>
      <c r="AE81" s="7">
        <v>335</v>
      </c>
      <c r="AF81" s="7">
        <v>360</v>
      </c>
      <c r="AG81" s="7">
        <v>270</v>
      </c>
      <c r="AH81" s="7">
        <v>176</v>
      </c>
      <c r="AI81" s="7">
        <v>168</v>
      </c>
      <c r="AJ81" s="7">
        <v>169</v>
      </c>
      <c r="AK81" s="7">
        <v>158</v>
      </c>
      <c r="AL81" s="7">
        <v>156</v>
      </c>
      <c r="AM81" s="7">
        <v>155</v>
      </c>
      <c r="AN81" s="7">
        <v>141</v>
      </c>
      <c r="AO81" s="7">
        <v>131</v>
      </c>
      <c r="AP81" s="7">
        <v>118</v>
      </c>
      <c r="AQ81" s="7">
        <v>124</v>
      </c>
      <c r="AR81" s="7">
        <v>125</v>
      </c>
    </row>
    <row r="82" spans="1:44" x14ac:dyDescent="0.3">
      <c r="A82" t="s">
        <v>56</v>
      </c>
      <c r="B82" s="32"/>
      <c r="C82" s="32"/>
      <c r="D82" s="32"/>
      <c r="E82" s="32"/>
      <c r="F82" s="32"/>
      <c r="G82" s="32"/>
      <c r="H82" s="32"/>
      <c r="I82" s="32"/>
      <c r="J82" s="32"/>
      <c r="K82" s="32"/>
      <c r="L82" s="32"/>
      <c r="M82" s="32"/>
      <c r="N82" s="32"/>
      <c r="O82" s="32"/>
      <c r="P82" s="32"/>
      <c r="Q82" s="32"/>
      <c r="R82" s="32"/>
      <c r="S82" s="32"/>
      <c r="T82" s="21">
        <v>45</v>
      </c>
      <c r="U82" s="21">
        <v>40</v>
      </c>
      <c r="V82" s="21">
        <v>0</v>
      </c>
      <c r="W82" s="21">
        <v>0</v>
      </c>
      <c r="X82" s="21">
        <v>0</v>
      </c>
      <c r="Y82" s="21">
        <v>0</v>
      </c>
      <c r="Z82" s="21">
        <v>0</v>
      </c>
      <c r="AA82" s="21">
        <v>0</v>
      </c>
      <c r="AB82" s="21">
        <v>0</v>
      </c>
      <c r="AC82" s="21">
        <v>0</v>
      </c>
      <c r="AD82" s="21">
        <v>0</v>
      </c>
      <c r="AE82" s="7">
        <v>0</v>
      </c>
      <c r="AF82" s="7">
        <v>0</v>
      </c>
      <c r="AG82" s="7">
        <v>0</v>
      </c>
      <c r="AH82" s="7">
        <v>0</v>
      </c>
      <c r="AI82" s="7">
        <v>0</v>
      </c>
      <c r="AJ82" s="7">
        <v>0</v>
      </c>
      <c r="AK82" s="7">
        <v>0</v>
      </c>
      <c r="AL82" s="7">
        <v>0</v>
      </c>
      <c r="AM82" s="7">
        <v>0</v>
      </c>
      <c r="AN82" s="7">
        <v>0</v>
      </c>
      <c r="AO82" s="7">
        <v>0</v>
      </c>
      <c r="AP82" s="7">
        <v>0</v>
      </c>
      <c r="AQ82" s="7">
        <v>0</v>
      </c>
      <c r="AR82" s="7">
        <v>0</v>
      </c>
    </row>
    <row r="83" spans="1:44" x14ac:dyDescent="0.3">
      <c r="A83" t="s">
        <v>55</v>
      </c>
      <c r="B83" s="32"/>
      <c r="C83" s="32"/>
      <c r="D83" s="32"/>
      <c r="E83" s="32"/>
      <c r="F83" s="32"/>
      <c r="G83" s="32"/>
      <c r="H83" s="32"/>
      <c r="I83" s="32"/>
      <c r="J83" s="32"/>
      <c r="K83" s="32"/>
      <c r="L83" s="32"/>
      <c r="M83" s="32"/>
      <c r="N83" s="32"/>
      <c r="O83" s="32"/>
      <c r="P83" s="32"/>
      <c r="Q83" s="32"/>
      <c r="R83" s="32"/>
      <c r="S83" s="32"/>
      <c r="T83" s="21">
        <v>0</v>
      </c>
      <c r="U83" s="21">
        <v>0</v>
      </c>
      <c r="V83" s="21">
        <v>20</v>
      </c>
      <c r="W83" s="21">
        <v>25</v>
      </c>
      <c r="X83" s="21">
        <v>30</v>
      </c>
      <c r="Y83" s="21">
        <v>25</v>
      </c>
      <c r="Z83" s="21">
        <v>700</v>
      </c>
      <c r="AA83" s="21">
        <v>1250</v>
      </c>
      <c r="AB83" s="21">
        <v>890</v>
      </c>
      <c r="AC83" s="21">
        <v>705</v>
      </c>
      <c r="AD83" s="21">
        <v>740</v>
      </c>
      <c r="AE83" s="7">
        <v>560</v>
      </c>
      <c r="AF83" s="7">
        <v>360</v>
      </c>
      <c r="AG83" s="7">
        <v>305</v>
      </c>
      <c r="AH83" s="7">
        <v>238</v>
      </c>
      <c r="AI83" s="7">
        <v>155</v>
      </c>
      <c r="AJ83" s="7">
        <v>78</v>
      </c>
      <c r="AK83" s="7">
        <v>34</v>
      </c>
      <c r="AL83" s="7">
        <v>10</v>
      </c>
      <c r="AM83" s="7">
        <v>9</v>
      </c>
      <c r="AN83" s="7">
        <v>2</v>
      </c>
      <c r="AO83" s="7">
        <v>1</v>
      </c>
      <c r="AP83" s="7">
        <v>0</v>
      </c>
      <c r="AQ83" s="7">
        <v>0</v>
      </c>
      <c r="AR83" s="7">
        <v>0</v>
      </c>
    </row>
    <row r="84" spans="1:44" x14ac:dyDescent="0.3">
      <c r="A84" t="s">
        <v>72</v>
      </c>
      <c r="B84" s="32"/>
      <c r="C84" s="32"/>
      <c r="D84" s="32"/>
      <c r="E84" s="32"/>
      <c r="F84" s="32"/>
      <c r="G84" s="32"/>
      <c r="H84" s="32"/>
      <c r="I84" s="32"/>
      <c r="J84" s="32"/>
      <c r="K84" s="32"/>
      <c r="L84" s="32"/>
      <c r="M84" s="32"/>
      <c r="N84" s="32"/>
      <c r="O84" s="32"/>
      <c r="P84" s="32"/>
      <c r="Q84" s="32"/>
      <c r="R84" s="32"/>
      <c r="S84" s="32"/>
      <c r="T84" s="21"/>
      <c r="U84" s="21"/>
      <c r="V84" s="21"/>
      <c r="W84" s="21"/>
      <c r="X84" s="21"/>
      <c r="Y84" s="21"/>
      <c r="Z84" s="21"/>
      <c r="AA84" s="21"/>
      <c r="AB84" s="21"/>
      <c r="AC84" s="21"/>
      <c r="AD84" s="21"/>
      <c r="AE84" s="7"/>
      <c r="AF84" s="7"/>
      <c r="AG84" s="7"/>
      <c r="AH84" s="7"/>
      <c r="AI84" s="7">
        <v>8</v>
      </c>
      <c r="AJ84" s="7">
        <v>8</v>
      </c>
      <c r="AK84" s="7">
        <v>8</v>
      </c>
      <c r="AL84" s="7">
        <v>20</v>
      </c>
      <c r="AM84" s="7">
        <v>31</v>
      </c>
      <c r="AN84" s="7">
        <v>34</v>
      </c>
      <c r="AO84" s="7">
        <v>31</v>
      </c>
      <c r="AP84" s="7">
        <v>23</v>
      </c>
      <c r="AQ84" s="7">
        <v>35</v>
      </c>
      <c r="AR84" s="7">
        <v>42</v>
      </c>
    </row>
    <row r="85" spans="1:44" x14ac:dyDescent="0.3">
      <c r="A85" t="s">
        <v>14</v>
      </c>
      <c r="B85" s="32"/>
      <c r="C85" s="32"/>
      <c r="D85" s="32"/>
      <c r="E85" s="32"/>
      <c r="F85" s="32"/>
      <c r="G85" s="32"/>
      <c r="H85" s="32"/>
      <c r="I85" s="32"/>
      <c r="J85" s="32"/>
      <c r="K85" s="32"/>
      <c r="L85" s="32"/>
      <c r="M85" s="32"/>
      <c r="N85" s="32"/>
      <c r="O85" s="32"/>
      <c r="P85" s="32"/>
      <c r="Q85" s="32"/>
      <c r="R85" s="32"/>
      <c r="S85" s="32"/>
      <c r="T85" s="21">
        <v>5</v>
      </c>
      <c r="U85" s="21">
        <v>5</v>
      </c>
      <c r="V85" s="21">
        <v>5</v>
      </c>
      <c r="W85" s="21">
        <v>5</v>
      </c>
      <c r="X85" s="21">
        <v>5</v>
      </c>
      <c r="Y85" s="21">
        <v>5</v>
      </c>
      <c r="Z85" s="21">
        <v>10</v>
      </c>
      <c r="AA85" s="21">
        <v>5</v>
      </c>
      <c r="AB85" s="21">
        <v>10</v>
      </c>
      <c r="AC85" s="21">
        <v>10</v>
      </c>
      <c r="AD85" s="21">
        <v>10</v>
      </c>
      <c r="AE85" s="7">
        <v>10</v>
      </c>
      <c r="AF85" s="7">
        <v>10</v>
      </c>
      <c r="AG85" s="7">
        <v>10</v>
      </c>
      <c r="AH85" s="7">
        <v>14</v>
      </c>
      <c r="AI85" s="7">
        <v>8</v>
      </c>
      <c r="AJ85" s="7">
        <v>8</v>
      </c>
      <c r="AK85" s="7">
        <v>9</v>
      </c>
      <c r="AL85" s="7">
        <v>25</v>
      </c>
      <c r="AM85" s="7">
        <v>20</v>
      </c>
      <c r="AN85" s="7">
        <v>38</v>
      </c>
      <c r="AO85" s="7">
        <v>43</v>
      </c>
      <c r="AP85" s="7">
        <v>38</v>
      </c>
      <c r="AQ85" s="7">
        <v>34</v>
      </c>
      <c r="AR85" s="7">
        <v>18</v>
      </c>
    </row>
    <row r="86" spans="1:44" s="3" customFormat="1" x14ac:dyDescent="0.3">
      <c r="A86" s="3" t="s">
        <v>29</v>
      </c>
      <c r="B86" s="22">
        <f>SUM(B78:B85)</f>
        <v>0</v>
      </c>
      <c r="C86" s="22">
        <f t="shared" ref="C86:AI86" si="80">SUM(C78:C85)</f>
        <v>0</v>
      </c>
      <c r="D86" s="22">
        <f t="shared" si="80"/>
        <v>0</v>
      </c>
      <c r="E86" s="22">
        <f t="shared" si="80"/>
        <v>0</v>
      </c>
      <c r="F86" s="22">
        <f t="shared" si="80"/>
        <v>0</v>
      </c>
      <c r="G86" s="22">
        <f t="shared" si="80"/>
        <v>0</v>
      </c>
      <c r="H86" s="22">
        <f t="shared" si="80"/>
        <v>0</v>
      </c>
      <c r="I86" s="22">
        <f t="shared" si="80"/>
        <v>0</v>
      </c>
      <c r="J86" s="22">
        <f t="shared" si="80"/>
        <v>0</v>
      </c>
      <c r="K86" s="22">
        <f t="shared" si="80"/>
        <v>0</v>
      </c>
      <c r="L86" s="22">
        <f t="shared" si="80"/>
        <v>0</v>
      </c>
      <c r="M86" s="22">
        <f t="shared" si="80"/>
        <v>0</v>
      </c>
      <c r="N86" s="22">
        <f t="shared" si="80"/>
        <v>0</v>
      </c>
      <c r="O86" s="22">
        <f t="shared" si="80"/>
        <v>0</v>
      </c>
      <c r="P86" s="22">
        <f t="shared" si="80"/>
        <v>0</v>
      </c>
      <c r="Q86" s="22">
        <f t="shared" si="80"/>
        <v>0</v>
      </c>
      <c r="R86" s="22">
        <f t="shared" si="80"/>
        <v>0</v>
      </c>
      <c r="S86" s="22">
        <f t="shared" si="80"/>
        <v>0</v>
      </c>
      <c r="T86" s="22">
        <f t="shared" si="80"/>
        <v>110</v>
      </c>
      <c r="U86" s="22">
        <f t="shared" si="80"/>
        <v>225</v>
      </c>
      <c r="V86" s="22">
        <f t="shared" si="80"/>
        <v>245</v>
      </c>
      <c r="W86" s="22">
        <f t="shared" si="80"/>
        <v>200</v>
      </c>
      <c r="X86" s="22">
        <f t="shared" si="80"/>
        <v>205</v>
      </c>
      <c r="Y86" s="22">
        <f t="shared" si="80"/>
        <v>405</v>
      </c>
      <c r="Z86" s="22">
        <f t="shared" si="80"/>
        <v>1145</v>
      </c>
      <c r="AA86" s="22">
        <f t="shared" si="80"/>
        <v>1770</v>
      </c>
      <c r="AB86" s="22">
        <f t="shared" si="80"/>
        <v>1520</v>
      </c>
      <c r="AC86" s="22">
        <f t="shared" si="80"/>
        <v>1465</v>
      </c>
      <c r="AD86" s="22">
        <f t="shared" si="80"/>
        <v>1450</v>
      </c>
      <c r="AE86" s="8">
        <f t="shared" si="80"/>
        <v>1665</v>
      </c>
      <c r="AF86" s="8">
        <f t="shared" si="80"/>
        <v>1800</v>
      </c>
      <c r="AG86" s="8">
        <f t="shared" si="80"/>
        <v>1885</v>
      </c>
      <c r="AH86" s="8">
        <f t="shared" si="80"/>
        <v>1969</v>
      </c>
      <c r="AI86" s="8">
        <f t="shared" si="80"/>
        <v>1990</v>
      </c>
      <c r="AJ86" s="8">
        <f t="shared" ref="AJ86" si="81">SUM(AJ78:AJ85)</f>
        <v>2039</v>
      </c>
      <c r="AK86" s="8">
        <f t="shared" ref="AK86" si="82">SUM(AK78:AK85)</f>
        <v>2080</v>
      </c>
      <c r="AL86" s="8">
        <f t="shared" ref="AL86:AM86" si="83">SUM(AL78:AL85)</f>
        <v>2418</v>
      </c>
      <c r="AM86" s="8">
        <f t="shared" si="83"/>
        <v>2575</v>
      </c>
      <c r="AN86" s="8">
        <f t="shared" ref="AN86:AP86" si="84">SUM(AN78:AN85)</f>
        <v>2591</v>
      </c>
      <c r="AO86" s="8">
        <f t="shared" si="84"/>
        <v>3147</v>
      </c>
      <c r="AP86" s="8">
        <f t="shared" si="84"/>
        <v>3131</v>
      </c>
      <c r="AQ86" s="8">
        <f t="shared" ref="AQ86:AR86" si="85">SUM(AQ78:AQ85)</f>
        <v>2702</v>
      </c>
      <c r="AR86" s="8">
        <f t="shared" si="85"/>
        <v>2311</v>
      </c>
    </row>
    <row r="87" spans="1:44" x14ac:dyDescent="0.3">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7"/>
      <c r="AF87" s="7"/>
      <c r="AG87" s="7"/>
      <c r="AH87" s="7"/>
      <c r="AI87" s="7"/>
      <c r="AJ87" s="7"/>
      <c r="AK87" s="7"/>
      <c r="AL87" s="7"/>
      <c r="AM87" s="7"/>
      <c r="AN87" s="7"/>
      <c r="AO87" s="7"/>
      <c r="AP87" s="7"/>
      <c r="AQ87" s="7"/>
      <c r="AR87" s="7"/>
    </row>
    <row r="88" spans="1:44" x14ac:dyDescent="0.3">
      <c r="A88" s="1" t="s">
        <v>23</v>
      </c>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7"/>
      <c r="AF88" s="7"/>
      <c r="AG88" s="7"/>
      <c r="AH88" s="7"/>
      <c r="AI88" s="7"/>
      <c r="AJ88" s="7"/>
      <c r="AK88" s="7"/>
      <c r="AL88" s="7"/>
      <c r="AM88" s="7"/>
      <c r="AN88" s="7"/>
      <c r="AO88" s="7"/>
      <c r="AP88" s="7"/>
      <c r="AQ88" s="7"/>
      <c r="AR88" s="7"/>
    </row>
    <row r="89" spans="1:44" x14ac:dyDescent="0.3">
      <c r="A89" t="s">
        <v>77</v>
      </c>
      <c r="B89" s="32"/>
      <c r="C89" s="32"/>
      <c r="D89" s="32"/>
      <c r="E89" s="32"/>
      <c r="F89" s="32"/>
      <c r="G89" s="32"/>
      <c r="H89" s="21">
        <v>15</v>
      </c>
      <c r="I89" s="21">
        <v>15</v>
      </c>
      <c r="J89" s="21">
        <v>15</v>
      </c>
      <c r="K89" s="21">
        <v>15</v>
      </c>
      <c r="L89" s="21">
        <v>20</v>
      </c>
      <c r="M89" s="21">
        <v>35</v>
      </c>
      <c r="N89" s="21">
        <v>45</v>
      </c>
      <c r="O89" s="21">
        <v>50</v>
      </c>
      <c r="P89" s="21">
        <v>65</v>
      </c>
      <c r="Q89" s="21">
        <v>55</v>
      </c>
      <c r="R89" s="21">
        <v>90</v>
      </c>
      <c r="S89" s="21">
        <v>175</v>
      </c>
      <c r="T89" s="21">
        <v>220</v>
      </c>
      <c r="U89" s="21">
        <v>260</v>
      </c>
      <c r="V89" s="21">
        <v>410</v>
      </c>
      <c r="W89" s="21">
        <v>440</v>
      </c>
      <c r="X89" s="21">
        <v>465</v>
      </c>
      <c r="Y89" s="21">
        <v>385</v>
      </c>
      <c r="Z89" s="21">
        <v>500</v>
      </c>
      <c r="AA89" s="21">
        <v>630</v>
      </c>
      <c r="AB89" s="21">
        <v>695</v>
      </c>
      <c r="AC89" s="21">
        <v>785</v>
      </c>
      <c r="AD89" s="21">
        <v>895</v>
      </c>
      <c r="AE89" s="7">
        <v>760</v>
      </c>
      <c r="AF89" s="7">
        <v>1070</v>
      </c>
      <c r="AG89" s="7">
        <v>1290</v>
      </c>
      <c r="AH89" s="7">
        <v>1319</v>
      </c>
      <c r="AI89" s="7">
        <v>1515</v>
      </c>
      <c r="AJ89" s="7">
        <v>1567</v>
      </c>
      <c r="AK89" s="7">
        <v>1614</v>
      </c>
      <c r="AL89" s="7">
        <v>1599</v>
      </c>
      <c r="AM89" s="7">
        <v>1727</v>
      </c>
      <c r="AN89" s="7">
        <v>1874</v>
      </c>
      <c r="AO89" s="7">
        <v>1883</v>
      </c>
      <c r="AP89" s="7">
        <v>1608</v>
      </c>
      <c r="AQ89" s="7">
        <v>1842</v>
      </c>
      <c r="AR89" s="7">
        <v>1971</v>
      </c>
    </row>
    <row r="90" spans="1:44" x14ac:dyDescent="0.3">
      <c r="A90" t="s">
        <v>54</v>
      </c>
      <c r="B90" s="32"/>
      <c r="C90" s="32"/>
      <c r="D90" s="32"/>
      <c r="E90" s="32"/>
      <c r="F90" s="32"/>
      <c r="G90" s="32"/>
      <c r="H90" s="21">
        <v>15</v>
      </c>
      <c r="I90" s="21">
        <v>15</v>
      </c>
      <c r="J90" s="21">
        <v>20</v>
      </c>
      <c r="K90" s="21">
        <v>20</v>
      </c>
      <c r="L90" s="21">
        <v>40</v>
      </c>
      <c r="M90" s="21">
        <v>50</v>
      </c>
      <c r="N90" s="21">
        <v>45</v>
      </c>
      <c r="O90" s="21">
        <v>40</v>
      </c>
      <c r="P90" s="21">
        <v>45</v>
      </c>
      <c r="Q90" s="21">
        <v>55</v>
      </c>
      <c r="R90" s="21">
        <v>85</v>
      </c>
      <c r="S90" s="21">
        <v>80</v>
      </c>
      <c r="T90" s="21">
        <v>50</v>
      </c>
      <c r="U90" s="21">
        <v>50</v>
      </c>
      <c r="V90" s="21">
        <v>45</v>
      </c>
      <c r="W90" s="21">
        <v>60</v>
      </c>
      <c r="X90" s="21">
        <v>50</v>
      </c>
      <c r="Y90" s="21">
        <v>65</v>
      </c>
      <c r="Z90" s="21">
        <v>80</v>
      </c>
      <c r="AA90" s="21">
        <v>95</v>
      </c>
      <c r="AB90" s="21">
        <v>95</v>
      </c>
      <c r="AC90" s="21">
        <v>100</v>
      </c>
      <c r="AD90" s="21">
        <v>120</v>
      </c>
      <c r="AE90" s="7">
        <v>95</v>
      </c>
      <c r="AF90" s="7">
        <v>115</v>
      </c>
      <c r="AG90" s="7">
        <v>115</v>
      </c>
      <c r="AH90" s="7">
        <v>128</v>
      </c>
      <c r="AI90" s="7">
        <v>77</v>
      </c>
      <c r="AJ90" s="7">
        <v>91</v>
      </c>
      <c r="AK90" s="7">
        <v>75</v>
      </c>
      <c r="AL90" s="7">
        <v>95</v>
      </c>
      <c r="AM90" s="7">
        <v>94</v>
      </c>
      <c r="AN90" s="7">
        <v>175</v>
      </c>
      <c r="AO90" s="7">
        <v>106</v>
      </c>
      <c r="AP90" s="7">
        <v>105</v>
      </c>
      <c r="AQ90" s="7">
        <v>107</v>
      </c>
      <c r="AR90" s="7">
        <v>109</v>
      </c>
    </row>
    <row r="91" spans="1:44" x14ac:dyDescent="0.3">
      <c r="A91" t="s">
        <v>81</v>
      </c>
      <c r="B91" s="32"/>
      <c r="C91" s="32"/>
      <c r="D91" s="32"/>
      <c r="E91" s="32"/>
      <c r="F91" s="32"/>
      <c r="G91" s="32"/>
      <c r="H91" s="21">
        <v>25</v>
      </c>
      <c r="I91" s="21">
        <v>35</v>
      </c>
      <c r="J91" s="21">
        <v>40</v>
      </c>
      <c r="K91" s="21">
        <v>40</v>
      </c>
      <c r="L91" s="21">
        <v>40</v>
      </c>
      <c r="M91" s="21">
        <v>45</v>
      </c>
      <c r="N91" s="21">
        <v>45</v>
      </c>
      <c r="O91" s="21">
        <v>45</v>
      </c>
      <c r="P91" s="21">
        <v>50</v>
      </c>
      <c r="Q91" s="21">
        <v>50</v>
      </c>
      <c r="R91" s="21">
        <v>55</v>
      </c>
      <c r="S91" s="21">
        <v>55</v>
      </c>
      <c r="T91" s="21">
        <v>40</v>
      </c>
      <c r="U91" s="21">
        <v>35</v>
      </c>
      <c r="V91" s="21">
        <v>20</v>
      </c>
      <c r="W91" s="21">
        <v>10</v>
      </c>
      <c r="X91" s="21">
        <v>10</v>
      </c>
      <c r="Y91" s="21">
        <v>10</v>
      </c>
      <c r="Z91" s="21">
        <v>10</v>
      </c>
      <c r="AA91" s="21">
        <v>10</v>
      </c>
      <c r="AB91" s="21">
        <v>10</v>
      </c>
      <c r="AC91" s="21">
        <v>15</v>
      </c>
      <c r="AD91" s="21">
        <v>15</v>
      </c>
      <c r="AE91" s="7">
        <v>15</v>
      </c>
      <c r="AF91" s="7">
        <v>15</v>
      </c>
      <c r="AG91" s="7">
        <v>15</v>
      </c>
      <c r="AH91" s="7">
        <v>16</v>
      </c>
      <c r="AI91" s="7">
        <v>17</v>
      </c>
      <c r="AJ91" s="7">
        <v>18</v>
      </c>
      <c r="AK91" s="7">
        <v>18</v>
      </c>
      <c r="AL91" s="7">
        <v>19</v>
      </c>
      <c r="AM91" s="7">
        <v>19</v>
      </c>
      <c r="AN91" s="7">
        <v>19</v>
      </c>
      <c r="AO91" s="7">
        <v>19</v>
      </c>
      <c r="AP91" s="7">
        <v>14</v>
      </c>
      <c r="AQ91" s="7">
        <v>13</v>
      </c>
      <c r="AR91" s="7">
        <v>11</v>
      </c>
    </row>
    <row r="92" spans="1:44" x14ac:dyDescent="0.3">
      <c r="A92" t="s">
        <v>78</v>
      </c>
      <c r="B92" s="32"/>
      <c r="C92" s="32"/>
      <c r="D92" s="32"/>
      <c r="E92" s="32"/>
      <c r="F92" s="32"/>
      <c r="G92" s="32"/>
      <c r="H92" s="21">
        <v>60</v>
      </c>
      <c r="I92" s="21">
        <v>55</v>
      </c>
      <c r="J92" s="21">
        <v>60</v>
      </c>
      <c r="K92" s="21">
        <v>55</v>
      </c>
      <c r="L92" s="21">
        <v>65</v>
      </c>
      <c r="M92" s="21">
        <v>70</v>
      </c>
      <c r="N92" s="21">
        <v>85</v>
      </c>
      <c r="O92" s="21">
        <v>105</v>
      </c>
      <c r="P92" s="21">
        <v>125</v>
      </c>
      <c r="Q92" s="21">
        <v>150</v>
      </c>
      <c r="R92" s="21">
        <v>240</v>
      </c>
      <c r="S92" s="21">
        <v>270</v>
      </c>
      <c r="T92" s="21">
        <v>250</v>
      </c>
      <c r="U92" s="21">
        <v>200</v>
      </c>
      <c r="V92" s="21">
        <v>245</v>
      </c>
      <c r="W92" s="21">
        <v>25</v>
      </c>
      <c r="X92" s="21">
        <v>250</v>
      </c>
      <c r="Y92" s="21">
        <v>135</v>
      </c>
      <c r="Z92" s="21">
        <v>110</v>
      </c>
      <c r="AA92" s="21">
        <v>225</v>
      </c>
      <c r="AB92" s="21">
        <v>385</v>
      </c>
      <c r="AC92" s="21">
        <v>410</v>
      </c>
      <c r="AD92" s="21">
        <v>435</v>
      </c>
      <c r="AE92" s="7">
        <v>400</v>
      </c>
      <c r="AF92" s="7">
        <v>400</v>
      </c>
      <c r="AG92" s="7">
        <v>470</v>
      </c>
      <c r="AH92" s="7">
        <v>380</v>
      </c>
      <c r="AI92" s="7">
        <v>358</v>
      </c>
      <c r="AJ92" s="7">
        <v>334</v>
      </c>
      <c r="AK92" s="7">
        <v>282</v>
      </c>
      <c r="AL92" s="7">
        <v>262</v>
      </c>
      <c r="AM92" s="7">
        <v>247</v>
      </c>
      <c r="AN92" s="7">
        <v>225</v>
      </c>
      <c r="AO92" s="7">
        <v>212</v>
      </c>
      <c r="AP92" s="7">
        <v>190</v>
      </c>
      <c r="AQ92" s="7">
        <v>201</v>
      </c>
      <c r="AR92" s="7">
        <v>199</v>
      </c>
    </row>
    <row r="93" spans="1:44" x14ac:dyDescent="0.3">
      <c r="A93" t="s">
        <v>56</v>
      </c>
      <c r="B93" s="32"/>
      <c r="C93" s="32"/>
      <c r="D93" s="32"/>
      <c r="E93" s="32"/>
      <c r="F93" s="32"/>
      <c r="G93" s="32"/>
      <c r="H93" s="32"/>
      <c r="I93" s="32"/>
      <c r="J93" s="32"/>
      <c r="K93" s="32"/>
      <c r="L93" s="32"/>
      <c r="M93" s="32"/>
      <c r="N93" s="32"/>
      <c r="O93" s="32"/>
      <c r="P93" s="32"/>
      <c r="Q93" s="32"/>
      <c r="R93" s="32"/>
      <c r="S93" s="32"/>
      <c r="T93" s="32"/>
      <c r="U93" s="32"/>
      <c r="V93" s="21">
        <v>0</v>
      </c>
      <c r="W93" s="21">
        <v>0</v>
      </c>
      <c r="X93" s="21">
        <v>0</v>
      </c>
      <c r="Y93" s="21">
        <v>0</v>
      </c>
      <c r="Z93" s="21">
        <v>0</v>
      </c>
      <c r="AA93" s="21">
        <v>0</v>
      </c>
      <c r="AB93" s="21">
        <v>0</v>
      </c>
      <c r="AC93" s="21">
        <v>0</v>
      </c>
      <c r="AD93" s="21">
        <v>0</v>
      </c>
      <c r="AE93" s="7">
        <v>5</v>
      </c>
      <c r="AF93" s="7">
        <v>0</v>
      </c>
      <c r="AG93" s="7">
        <v>0</v>
      </c>
      <c r="AH93" s="7">
        <v>0</v>
      </c>
      <c r="AI93" s="7">
        <v>0</v>
      </c>
      <c r="AJ93" s="7">
        <v>1224</v>
      </c>
      <c r="AK93" s="7">
        <v>-282</v>
      </c>
      <c r="AL93" s="7">
        <v>-303</v>
      </c>
      <c r="AM93" s="7">
        <v>-77</v>
      </c>
      <c r="AN93" s="7">
        <v>-345</v>
      </c>
      <c r="AO93" s="7">
        <v>-27</v>
      </c>
      <c r="AP93" s="7">
        <v>-141</v>
      </c>
      <c r="AQ93" s="7">
        <v>-2</v>
      </c>
      <c r="AR93" s="7">
        <v>-20</v>
      </c>
    </row>
    <row r="94" spans="1:44" x14ac:dyDescent="0.3">
      <c r="A94" t="s">
        <v>55</v>
      </c>
      <c r="B94" s="32"/>
      <c r="C94" s="32"/>
      <c r="D94" s="32"/>
      <c r="E94" s="32"/>
      <c r="F94" s="32"/>
      <c r="G94" s="32"/>
      <c r="H94" s="21">
        <v>55</v>
      </c>
      <c r="I94" s="21">
        <v>45</v>
      </c>
      <c r="J94" s="21">
        <v>30</v>
      </c>
      <c r="K94" s="21">
        <v>30</v>
      </c>
      <c r="L94" s="21">
        <v>40</v>
      </c>
      <c r="M94" s="21">
        <v>50</v>
      </c>
      <c r="N94" s="21">
        <v>50</v>
      </c>
      <c r="O94" s="21">
        <v>50</v>
      </c>
      <c r="P94" s="21">
        <v>50</v>
      </c>
      <c r="Q94" s="21">
        <v>50</v>
      </c>
      <c r="R94" s="21">
        <v>65</v>
      </c>
      <c r="S94" s="21">
        <v>90</v>
      </c>
      <c r="T94" s="21">
        <v>25</v>
      </c>
      <c r="U94" s="21">
        <v>30</v>
      </c>
      <c r="V94" s="21">
        <v>30</v>
      </c>
      <c r="W94" s="21">
        <v>30</v>
      </c>
      <c r="X94" s="21">
        <v>30</v>
      </c>
      <c r="Y94" s="21">
        <v>30</v>
      </c>
      <c r="Z94" s="21">
        <v>30</v>
      </c>
      <c r="AA94" s="21">
        <v>30</v>
      </c>
      <c r="AB94" s="21">
        <v>25</v>
      </c>
      <c r="AC94" s="21">
        <v>25</v>
      </c>
      <c r="AD94" s="21">
        <v>25</v>
      </c>
      <c r="AE94" s="7">
        <v>25</v>
      </c>
      <c r="AF94" s="7">
        <v>30</v>
      </c>
      <c r="AG94" s="7">
        <v>25</v>
      </c>
      <c r="AH94" s="7">
        <v>26</v>
      </c>
      <c r="AI94" s="7">
        <v>25</v>
      </c>
      <c r="AJ94" s="7">
        <v>23</v>
      </c>
      <c r="AK94" s="7">
        <v>22</v>
      </c>
      <c r="AL94" s="7">
        <v>21</v>
      </c>
      <c r="AM94" s="7">
        <v>19</v>
      </c>
      <c r="AN94" s="7">
        <v>18</v>
      </c>
      <c r="AO94" s="7">
        <v>19</v>
      </c>
      <c r="AP94" s="7">
        <v>13</v>
      </c>
      <c r="AQ94" s="7">
        <v>14</v>
      </c>
      <c r="AR94" s="7">
        <v>14</v>
      </c>
    </row>
    <row r="95" spans="1:44" x14ac:dyDescent="0.3">
      <c r="A95" t="s">
        <v>72</v>
      </c>
      <c r="B95" s="32"/>
      <c r="C95" s="32"/>
      <c r="D95" s="32"/>
      <c r="E95" s="32"/>
      <c r="F95" s="32"/>
      <c r="G95" s="32"/>
      <c r="H95" s="21"/>
      <c r="I95" s="21"/>
      <c r="J95" s="21"/>
      <c r="K95" s="21"/>
      <c r="L95" s="21"/>
      <c r="M95" s="21"/>
      <c r="N95" s="21"/>
      <c r="O95" s="21"/>
      <c r="P95" s="21"/>
      <c r="Q95" s="21"/>
      <c r="R95" s="21"/>
      <c r="S95" s="21"/>
      <c r="T95" s="21"/>
      <c r="U95" s="21"/>
      <c r="V95" s="21"/>
      <c r="W95" s="21"/>
      <c r="X95" s="21"/>
      <c r="Y95" s="21"/>
      <c r="Z95" s="21"/>
      <c r="AA95" s="21"/>
      <c r="AB95" s="21"/>
      <c r="AC95" s="21"/>
      <c r="AD95" s="21"/>
      <c r="AE95" s="7"/>
      <c r="AF95" s="7"/>
      <c r="AG95" s="7"/>
      <c r="AH95" s="7"/>
      <c r="AI95" s="7">
        <v>3</v>
      </c>
      <c r="AJ95" s="7">
        <v>4</v>
      </c>
      <c r="AK95" s="7">
        <v>4</v>
      </c>
      <c r="AL95" s="7">
        <v>4</v>
      </c>
      <c r="AM95" s="7">
        <v>2</v>
      </c>
      <c r="AN95" s="7">
        <v>3</v>
      </c>
      <c r="AO95" s="7">
        <v>4</v>
      </c>
      <c r="AP95" s="7">
        <v>4</v>
      </c>
      <c r="AQ95" s="7">
        <v>7</v>
      </c>
      <c r="AR95" s="7">
        <v>8</v>
      </c>
    </row>
    <row r="96" spans="1:44" x14ac:dyDescent="0.3">
      <c r="A96" t="s">
        <v>14</v>
      </c>
      <c r="B96" s="32"/>
      <c r="C96" s="32"/>
      <c r="D96" s="32"/>
      <c r="E96" s="32"/>
      <c r="F96" s="32"/>
      <c r="G96" s="32"/>
      <c r="H96" s="21">
        <v>5</v>
      </c>
      <c r="I96" s="21">
        <v>5</v>
      </c>
      <c r="J96" s="21">
        <v>10</v>
      </c>
      <c r="K96" s="21">
        <v>10</v>
      </c>
      <c r="L96" s="21">
        <v>10</v>
      </c>
      <c r="M96" s="21">
        <v>25</v>
      </c>
      <c r="N96" s="21">
        <v>10</v>
      </c>
      <c r="O96" s="21">
        <v>10</v>
      </c>
      <c r="P96" s="21">
        <v>20</v>
      </c>
      <c r="Q96" s="21">
        <v>15</v>
      </c>
      <c r="R96" s="21">
        <v>20</v>
      </c>
      <c r="S96" s="21">
        <v>50</v>
      </c>
      <c r="T96" s="21">
        <v>20</v>
      </c>
      <c r="U96" s="21">
        <v>20</v>
      </c>
      <c r="V96" s="21">
        <v>15</v>
      </c>
      <c r="W96" s="21">
        <v>15</v>
      </c>
      <c r="X96" s="21">
        <v>15</v>
      </c>
      <c r="Y96" s="21">
        <v>15</v>
      </c>
      <c r="Z96" s="21">
        <v>15</v>
      </c>
      <c r="AA96" s="21">
        <v>15</v>
      </c>
      <c r="AB96" s="21">
        <v>10</v>
      </c>
      <c r="AC96" s="21">
        <v>15</v>
      </c>
      <c r="AD96" s="21">
        <v>15</v>
      </c>
      <c r="AE96" s="7">
        <v>15</v>
      </c>
      <c r="AF96" s="7">
        <v>15</v>
      </c>
      <c r="AG96" s="7">
        <v>20</v>
      </c>
      <c r="AH96" s="7">
        <v>18</v>
      </c>
      <c r="AI96" s="7">
        <v>18</v>
      </c>
      <c r="AJ96" s="7">
        <v>18</v>
      </c>
      <c r="AK96" s="7">
        <v>20</v>
      </c>
      <c r="AL96" s="7">
        <v>32</v>
      </c>
      <c r="AM96" s="7">
        <v>16</v>
      </c>
      <c r="AN96" s="7">
        <v>19</v>
      </c>
      <c r="AO96" s="7">
        <v>23</v>
      </c>
      <c r="AP96" s="7">
        <v>15</v>
      </c>
      <c r="AQ96" s="7">
        <v>17</v>
      </c>
      <c r="AR96" s="7">
        <v>17</v>
      </c>
    </row>
    <row r="97" spans="1:44" s="3" customFormat="1" x14ac:dyDescent="0.3">
      <c r="A97" s="3" t="s">
        <v>29</v>
      </c>
      <c r="B97" s="22">
        <f>SUM(B89:B96)</f>
        <v>0</v>
      </c>
      <c r="C97" s="22">
        <f t="shared" ref="C97:AI97" si="86">SUM(C89:C96)</f>
        <v>0</v>
      </c>
      <c r="D97" s="22">
        <f t="shared" si="86"/>
        <v>0</v>
      </c>
      <c r="E97" s="22">
        <f t="shared" si="86"/>
        <v>0</v>
      </c>
      <c r="F97" s="22">
        <f t="shared" si="86"/>
        <v>0</v>
      </c>
      <c r="G97" s="22">
        <f t="shared" si="86"/>
        <v>0</v>
      </c>
      <c r="H97" s="22">
        <f t="shared" si="86"/>
        <v>175</v>
      </c>
      <c r="I97" s="22">
        <f t="shared" si="86"/>
        <v>170</v>
      </c>
      <c r="J97" s="22">
        <f t="shared" si="86"/>
        <v>175</v>
      </c>
      <c r="K97" s="22">
        <f t="shared" si="86"/>
        <v>170</v>
      </c>
      <c r="L97" s="22">
        <f t="shared" si="86"/>
        <v>215</v>
      </c>
      <c r="M97" s="22">
        <f t="shared" si="86"/>
        <v>275</v>
      </c>
      <c r="N97" s="22">
        <f t="shared" si="86"/>
        <v>280</v>
      </c>
      <c r="O97" s="22">
        <f t="shared" si="86"/>
        <v>300</v>
      </c>
      <c r="P97" s="22">
        <f t="shared" si="86"/>
        <v>355</v>
      </c>
      <c r="Q97" s="22">
        <f t="shared" si="86"/>
        <v>375</v>
      </c>
      <c r="R97" s="22">
        <f t="shared" si="86"/>
        <v>555</v>
      </c>
      <c r="S97" s="22">
        <f t="shared" si="86"/>
        <v>720</v>
      </c>
      <c r="T97" s="22">
        <f t="shared" si="86"/>
        <v>605</v>
      </c>
      <c r="U97" s="22">
        <f t="shared" si="86"/>
        <v>595</v>
      </c>
      <c r="V97" s="22">
        <f t="shared" si="86"/>
        <v>765</v>
      </c>
      <c r="W97" s="22">
        <f t="shared" si="86"/>
        <v>580</v>
      </c>
      <c r="X97" s="22">
        <f t="shared" si="86"/>
        <v>820</v>
      </c>
      <c r="Y97" s="22">
        <f t="shared" si="86"/>
        <v>640</v>
      </c>
      <c r="Z97" s="22">
        <f t="shared" si="86"/>
        <v>745</v>
      </c>
      <c r="AA97" s="22">
        <f t="shared" si="86"/>
        <v>1005</v>
      </c>
      <c r="AB97" s="22">
        <f t="shared" si="86"/>
        <v>1220</v>
      </c>
      <c r="AC97" s="22">
        <f t="shared" si="86"/>
        <v>1350</v>
      </c>
      <c r="AD97" s="22">
        <f t="shared" si="86"/>
        <v>1505</v>
      </c>
      <c r="AE97" s="8">
        <f t="shared" si="86"/>
        <v>1315</v>
      </c>
      <c r="AF97" s="8">
        <f t="shared" si="86"/>
        <v>1645</v>
      </c>
      <c r="AG97" s="8">
        <f t="shared" si="86"/>
        <v>1935</v>
      </c>
      <c r="AH97" s="8">
        <f t="shared" si="86"/>
        <v>1887</v>
      </c>
      <c r="AI97" s="8">
        <f t="shared" si="86"/>
        <v>2013</v>
      </c>
      <c r="AJ97" s="8">
        <f t="shared" ref="AJ97" si="87">SUM(AJ89:AJ96)</f>
        <v>3279</v>
      </c>
      <c r="AK97" s="8">
        <f t="shared" ref="AK97" si="88">SUM(AK89:AK96)</f>
        <v>1753</v>
      </c>
      <c r="AL97" s="8">
        <f t="shared" ref="AL97:AM97" si="89">SUM(AL89:AL96)</f>
        <v>1729</v>
      </c>
      <c r="AM97" s="8">
        <f t="shared" si="89"/>
        <v>2047</v>
      </c>
      <c r="AN97" s="8">
        <f t="shared" ref="AN97:AO97" si="90">SUM(AN89:AN96)</f>
        <v>1988</v>
      </c>
      <c r="AO97" s="8">
        <f t="shared" si="90"/>
        <v>2239</v>
      </c>
      <c r="AP97" s="8">
        <f t="shared" ref="AP97:AQ97" si="91">SUM(AP89:AP96)</f>
        <v>1808</v>
      </c>
      <c r="AQ97" s="8">
        <f t="shared" si="91"/>
        <v>2199</v>
      </c>
      <c r="AR97" s="8">
        <f t="shared" ref="AR97" si="92">SUM(AR89:AR96)</f>
        <v>2309</v>
      </c>
    </row>
    <row r="98" spans="1:44" s="2" customFormat="1" x14ac:dyDescent="0.3">
      <c r="A98" s="2" t="s">
        <v>24</v>
      </c>
      <c r="B98" s="25">
        <f t="shared" ref="B98:AK98" si="93">B97+B86+B75+B64+B53</f>
        <v>2030</v>
      </c>
      <c r="C98" s="25">
        <f t="shared" si="93"/>
        <v>2090</v>
      </c>
      <c r="D98" s="25">
        <f t="shared" si="93"/>
        <v>2270</v>
      </c>
      <c r="E98" s="25">
        <f t="shared" si="93"/>
        <v>2700</v>
      </c>
      <c r="F98" s="25">
        <f>F97+F86+F75+F64+F53</f>
        <v>3010</v>
      </c>
      <c r="G98" s="25">
        <f t="shared" si="93"/>
        <v>2770</v>
      </c>
      <c r="H98" s="25">
        <f t="shared" si="93"/>
        <v>2950</v>
      </c>
      <c r="I98" s="25">
        <f t="shared" si="93"/>
        <v>3235</v>
      </c>
      <c r="J98" s="25">
        <f t="shared" si="93"/>
        <v>3400</v>
      </c>
      <c r="K98" s="25">
        <f t="shared" si="93"/>
        <v>3410</v>
      </c>
      <c r="L98" s="25">
        <f t="shared" si="93"/>
        <v>3500</v>
      </c>
      <c r="M98" s="25">
        <f t="shared" si="93"/>
        <v>3875</v>
      </c>
      <c r="N98" s="25">
        <f t="shared" si="93"/>
        <v>3985</v>
      </c>
      <c r="O98" s="25">
        <f t="shared" si="93"/>
        <v>4365</v>
      </c>
      <c r="P98" s="25">
        <f t="shared" si="93"/>
        <v>4975</v>
      </c>
      <c r="Q98" s="25">
        <f t="shared" si="93"/>
        <v>6230</v>
      </c>
      <c r="R98" s="25">
        <f t="shared" si="93"/>
        <v>6295</v>
      </c>
      <c r="S98" s="25">
        <f t="shared" si="93"/>
        <v>7740</v>
      </c>
      <c r="T98" s="25">
        <f t="shared" si="93"/>
        <v>8775</v>
      </c>
      <c r="U98" s="25">
        <f t="shared" si="93"/>
        <v>9565</v>
      </c>
      <c r="V98" s="25">
        <f t="shared" si="93"/>
        <v>9190</v>
      </c>
      <c r="W98" s="25">
        <f t="shared" si="93"/>
        <v>7040</v>
      </c>
      <c r="X98" s="25">
        <f t="shared" si="93"/>
        <v>5210</v>
      </c>
      <c r="Y98" s="25">
        <f t="shared" si="93"/>
        <v>5840</v>
      </c>
      <c r="Z98" s="25">
        <f t="shared" si="93"/>
        <v>7090</v>
      </c>
      <c r="AA98" s="25">
        <f t="shared" si="93"/>
        <v>8345</v>
      </c>
      <c r="AB98" s="25">
        <f t="shared" si="93"/>
        <v>7845</v>
      </c>
      <c r="AC98" s="25">
        <f t="shared" si="93"/>
        <v>8395</v>
      </c>
      <c r="AD98" s="25">
        <f t="shared" si="93"/>
        <v>8290</v>
      </c>
      <c r="AE98" s="10">
        <f t="shared" si="93"/>
        <v>7850</v>
      </c>
      <c r="AF98" s="10">
        <f t="shared" si="93"/>
        <v>9735</v>
      </c>
      <c r="AG98" s="10">
        <f t="shared" si="93"/>
        <v>8560</v>
      </c>
      <c r="AH98" s="10">
        <f t="shared" si="93"/>
        <v>9910</v>
      </c>
      <c r="AI98" s="10">
        <f t="shared" si="93"/>
        <v>9379</v>
      </c>
      <c r="AJ98" s="10">
        <f t="shared" si="93"/>
        <v>10589</v>
      </c>
      <c r="AK98" s="10">
        <f t="shared" si="93"/>
        <v>9204</v>
      </c>
      <c r="AL98" s="10">
        <f t="shared" ref="AL98:AQ98" si="94">AL97+AL86+AL75+AL64+AL53</f>
        <v>9473</v>
      </c>
      <c r="AM98" s="10">
        <f t="shared" si="94"/>
        <v>10050</v>
      </c>
      <c r="AN98" s="10">
        <f t="shared" si="94"/>
        <v>10352</v>
      </c>
      <c r="AO98" s="10">
        <f t="shared" si="94"/>
        <v>11445</v>
      </c>
      <c r="AP98" s="10">
        <f t="shared" si="94"/>
        <v>9954</v>
      </c>
      <c r="AQ98" s="10">
        <f t="shared" si="94"/>
        <v>10097</v>
      </c>
      <c r="AR98" s="10">
        <f t="shared" ref="AR98" si="95">AR97+AR86+AR75+AR64+AR53</f>
        <v>10146</v>
      </c>
    </row>
    <row r="102" spans="1:44" x14ac:dyDescent="0.3">
      <c r="A102" s="1" t="s">
        <v>35</v>
      </c>
    </row>
    <row r="104" spans="1:44" x14ac:dyDescent="0.3">
      <c r="A104" s="1" t="s">
        <v>1</v>
      </c>
      <c r="B104" s="20"/>
    </row>
    <row r="105" spans="1:44" x14ac:dyDescent="0.3">
      <c r="A105" s="1" t="s">
        <v>20</v>
      </c>
      <c r="B105" s="21"/>
    </row>
    <row r="106" spans="1:44" x14ac:dyDescent="0.3">
      <c r="A106" s="4" t="s">
        <v>10</v>
      </c>
      <c r="B106" s="27"/>
      <c r="AI106" s="7">
        <f>AI138</f>
        <v>-407</v>
      </c>
      <c r="AJ106" s="7"/>
      <c r="AK106" s="7"/>
      <c r="AL106" s="7"/>
      <c r="AM106" s="7"/>
      <c r="AN106" s="7"/>
      <c r="AO106" s="7"/>
      <c r="AP106" s="7"/>
      <c r="AQ106" s="7"/>
      <c r="AR106" s="7"/>
    </row>
    <row r="107" spans="1:44" x14ac:dyDescent="0.3">
      <c r="A107" s="4" t="s">
        <v>12</v>
      </c>
      <c r="B107" s="27"/>
      <c r="AI107" s="7">
        <f>AI146</f>
        <v>-144</v>
      </c>
      <c r="AJ107" s="7"/>
      <c r="AK107" s="7"/>
      <c r="AL107" s="7"/>
      <c r="AM107" s="7"/>
      <c r="AN107" s="7"/>
      <c r="AO107" s="7"/>
      <c r="AP107" s="7"/>
      <c r="AQ107" s="7"/>
      <c r="AR107" s="7"/>
    </row>
    <row r="108" spans="1:44" x14ac:dyDescent="0.3">
      <c r="A108" s="4" t="s">
        <v>25</v>
      </c>
      <c r="B108" s="27"/>
      <c r="AI108" s="7">
        <f>AI154</f>
        <v>0</v>
      </c>
      <c r="AJ108" s="7"/>
      <c r="AK108" s="7"/>
      <c r="AL108" s="7"/>
      <c r="AM108" s="7"/>
      <c r="AN108" s="7"/>
      <c r="AO108" s="7"/>
      <c r="AP108" s="7"/>
      <c r="AQ108" s="7"/>
      <c r="AR108" s="7"/>
    </row>
    <row r="109" spans="1:44" s="3" customFormat="1" x14ac:dyDescent="0.3">
      <c r="A109" s="3" t="s">
        <v>29</v>
      </c>
      <c r="B109" s="29"/>
      <c r="C109" s="29"/>
      <c r="D109" s="29"/>
      <c r="E109" s="29"/>
      <c r="F109" s="29"/>
      <c r="G109" s="29"/>
      <c r="H109" s="29"/>
      <c r="I109" s="29"/>
      <c r="J109" s="29"/>
      <c r="K109" s="29"/>
      <c r="L109" s="29"/>
      <c r="M109" s="29"/>
      <c r="N109" s="29"/>
      <c r="O109" s="29"/>
      <c r="P109" s="29"/>
      <c r="Q109" s="29"/>
      <c r="R109" s="29"/>
      <c r="S109" s="29"/>
      <c r="T109" s="29"/>
      <c r="U109" s="29"/>
      <c r="V109" s="30"/>
      <c r="W109" s="30"/>
      <c r="X109" s="30"/>
      <c r="Y109" s="30"/>
      <c r="Z109" s="30"/>
      <c r="AA109" s="30"/>
      <c r="AB109" s="30"/>
      <c r="AC109" s="30"/>
      <c r="AD109" s="30"/>
      <c r="AE109" s="16"/>
      <c r="AF109" s="16"/>
      <c r="AG109" s="16"/>
      <c r="AH109" s="16"/>
      <c r="AI109" s="8">
        <f t="shared" ref="AI109" si="96">SUM(AI106:AI108)</f>
        <v>-551</v>
      </c>
      <c r="AJ109" s="8"/>
      <c r="AK109" s="8"/>
      <c r="AL109" s="8"/>
      <c r="AM109" s="8"/>
      <c r="AN109" s="8"/>
      <c r="AO109" s="8"/>
      <c r="AP109" s="8"/>
      <c r="AQ109" s="8"/>
      <c r="AR109" s="8"/>
    </row>
    <row r="111" spans="1:44" x14ac:dyDescent="0.3">
      <c r="A111" s="1" t="s">
        <v>21</v>
      </c>
    </row>
    <row r="112" spans="1:44" x14ac:dyDescent="0.3">
      <c r="A112" s="4" t="s">
        <v>10</v>
      </c>
      <c r="B112" s="27"/>
      <c r="AI112" s="7">
        <f>AI139</f>
        <v>-129</v>
      </c>
      <c r="AJ112" s="7"/>
      <c r="AK112" s="7"/>
      <c r="AL112" s="7"/>
      <c r="AM112" s="7"/>
      <c r="AN112" s="7"/>
      <c r="AO112" s="7"/>
      <c r="AP112" s="7"/>
      <c r="AQ112" s="7"/>
      <c r="AR112" s="7"/>
    </row>
    <row r="113" spans="1:44" x14ac:dyDescent="0.3">
      <c r="A113" s="4" t="s">
        <v>12</v>
      </c>
      <c r="B113" s="27"/>
      <c r="AI113" s="7">
        <f>AI147</f>
        <v>-78</v>
      </c>
      <c r="AJ113" s="7"/>
      <c r="AK113" s="7"/>
      <c r="AL113" s="7"/>
      <c r="AM113" s="7"/>
      <c r="AN113" s="7"/>
      <c r="AO113" s="7"/>
      <c r="AP113" s="7"/>
      <c r="AQ113" s="7"/>
      <c r="AR113" s="7"/>
    </row>
    <row r="114" spans="1:44" x14ac:dyDescent="0.3">
      <c r="A114" s="4" t="s">
        <v>25</v>
      </c>
      <c r="B114" s="27"/>
      <c r="AI114" s="7">
        <f>AI155</f>
        <v>-17</v>
      </c>
      <c r="AJ114" s="7"/>
      <c r="AK114" s="7"/>
      <c r="AL114" s="7"/>
      <c r="AM114" s="7"/>
      <c r="AN114" s="7"/>
      <c r="AO114" s="7"/>
      <c r="AP114" s="7"/>
      <c r="AQ114" s="7"/>
      <c r="AR114" s="7"/>
    </row>
    <row r="115" spans="1:44" s="3" customFormat="1" x14ac:dyDescent="0.3">
      <c r="A115" s="3" t="s">
        <v>29</v>
      </c>
      <c r="B115" s="29"/>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16"/>
      <c r="AF115" s="16"/>
      <c r="AG115" s="16"/>
      <c r="AH115" s="16"/>
      <c r="AI115" s="8">
        <f t="shared" ref="AI115" si="97">SUM(AI112:AI114)</f>
        <v>-224</v>
      </c>
      <c r="AJ115" s="8"/>
      <c r="AK115" s="8"/>
      <c r="AL115" s="8"/>
      <c r="AM115" s="8"/>
      <c r="AN115" s="8"/>
      <c r="AO115" s="8"/>
      <c r="AP115" s="8"/>
      <c r="AQ115" s="8"/>
      <c r="AR115" s="8"/>
    </row>
    <row r="117" spans="1:44" x14ac:dyDescent="0.3">
      <c r="A117" s="1" t="s">
        <v>5</v>
      </c>
    </row>
    <row r="118" spans="1:44" x14ac:dyDescent="0.3">
      <c r="A118" s="4" t="s">
        <v>10</v>
      </c>
      <c r="B118" s="27"/>
      <c r="AI118" s="7">
        <f>AI140</f>
        <v>-1149</v>
      </c>
      <c r="AJ118" s="7"/>
      <c r="AK118" s="7"/>
      <c r="AL118" s="7"/>
      <c r="AM118" s="7"/>
      <c r="AN118" s="7"/>
      <c r="AO118" s="7"/>
      <c r="AP118" s="7"/>
      <c r="AQ118" s="7"/>
      <c r="AR118" s="7"/>
    </row>
    <row r="119" spans="1:44" x14ac:dyDescent="0.3">
      <c r="A119" s="4" t="s">
        <v>12</v>
      </c>
      <c r="B119" s="27"/>
      <c r="AI119" s="7">
        <f>AI148</f>
        <v>-82</v>
      </c>
      <c r="AJ119" s="7"/>
      <c r="AK119" s="7"/>
      <c r="AL119" s="7"/>
      <c r="AM119" s="7"/>
      <c r="AN119" s="7"/>
      <c r="AO119" s="7"/>
      <c r="AP119" s="7"/>
      <c r="AQ119" s="7"/>
      <c r="AR119" s="7"/>
    </row>
    <row r="120" spans="1:44" x14ac:dyDescent="0.3">
      <c r="A120" s="4" t="s">
        <v>25</v>
      </c>
      <c r="B120" s="27"/>
      <c r="AI120" s="7">
        <f>AI156</f>
        <v>0</v>
      </c>
      <c r="AJ120" s="7"/>
      <c r="AK120" s="7"/>
      <c r="AL120" s="7"/>
      <c r="AM120" s="7"/>
      <c r="AN120" s="7"/>
      <c r="AO120" s="7"/>
      <c r="AP120" s="7"/>
      <c r="AQ120" s="7"/>
      <c r="AR120" s="7"/>
    </row>
    <row r="121" spans="1:44" s="3" customFormat="1" x14ac:dyDescent="0.3">
      <c r="A121" s="3" t="s">
        <v>29</v>
      </c>
      <c r="B121" s="29"/>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16"/>
      <c r="AF121" s="16"/>
      <c r="AG121" s="16"/>
      <c r="AH121" s="16"/>
      <c r="AI121" s="8">
        <f t="shared" ref="AI121" si="98">SUM(AI118:AI120)</f>
        <v>-1231</v>
      </c>
      <c r="AJ121" s="8"/>
      <c r="AK121" s="8"/>
      <c r="AL121" s="8"/>
      <c r="AM121" s="8"/>
      <c r="AN121" s="8"/>
      <c r="AO121" s="8"/>
      <c r="AP121" s="8"/>
      <c r="AQ121" s="8"/>
      <c r="AR121" s="8"/>
    </row>
    <row r="123" spans="1:44" x14ac:dyDescent="0.3">
      <c r="A123" s="1" t="s">
        <v>30</v>
      </c>
    </row>
    <row r="124" spans="1:44" x14ac:dyDescent="0.3">
      <c r="A124" s="4" t="s">
        <v>10</v>
      </c>
      <c r="B124" s="27"/>
      <c r="AI124" s="7">
        <f>AI141</f>
        <v>-58</v>
      </c>
      <c r="AJ124" s="7"/>
      <c r="AK124" s="7"/>
      <c r="AL124" s="7"/>
      <c r="AM124" s="7"/>
      <c r="AN124" s="7"/>
      <c r="AO124" s="7"/>
      <c r="AP124" s="7"/>
      <c r="AQ124" s="7"/>
      <c r="AR124" s="7"/>
    </row>
    <row r="125" spans="1:44" x14ac:dyDescent="0.3">
      <c r="A125" s="4" t="s">
        <v>12</v>
      </c>
      <c r="B125" s="27"/>
      <c r="AI125" s="7">
        <f>AI149</f>
        <v>-107</v>
      </c>
      <c r="AJ125" s="7"/>
      <c r="AK125" s="7"/>
      <c r="AL125" s="7"/>
      <c r="AM125" s="7"/>
      <c r="AN125" s="7"/>
      <c r="AO125" s="7"/>
      <c r="AP125" s="7"/>
      <c r="AQ125" s="7"/>
      <c r="AR125" s="7"/>
    </row>
    <row r="126" spans="1:44" x14ac:dyDescent="0.3">
      <c r="A126" s="4" t="s">
        <v>25</v>
      </c>
      <c r="B126" s="27"/>
      <c r="AI126" s="7">
        <f>AI157</f>
        <v>-140</v>
      </c>
      <c r="AJ126" s="7"/>
      <c r="AK126" s="7"/>
      <c r="AL126" s="7"/>
      <c r="AM126" s="7"/>
      <c r="AN126" s="7"/>
      <c r="AO126" s="7"/>
      <c r="AP126" s="7"/>
      <c r="AQ126" s="7"/>
      <c r="AR126" s="7"/>
    </row>
    <row r="127" spans="1:44" s="3" customFormat="1" x14ac:dyDescent="0.3">
      <c r="A127" s="3" t="s">
        <v>29</v>
      </c>
      <c r="B127" s="29"/>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16"/>
      <c r="AF127" s="16"/>
      <c r="AG127" s="16"/>
      <c r="AH127" s="16"/>
      <c r="AI127" s="8">
        <f t="shared" ref="AI127" si="99">SUM(AI124:AI126)</f>
        <v>-305</v>
      </c>
      <c r="AJ127" s="8"/>
      <c r="AK127" s="8"/>
      <c r="AL127" s="8"/>
      <c r="AM127" s="8"/>
      <c r="AN127" s="8"/>
      <c r="AO127" s="8"/>
      <c r="AP127" s="8"/>
      <c r="AQ127" s="8"/>
      <c r="AR127" s="8"/>
    </row>
    <row r="129" spans="1:44" x14ac:dyDescent="0.3">
      <c r="A129" s="1" t="s">
        <v>36</v>
      </c>
    </row>
    <row r="130" spans="1:44" x14ac:dyDescent="0.3">
      <c r="A130" s="4" t="s">
        <v>10</v>
      </c>
      <c r="B130" s="27"/>
      <c r="AI130" s="7">
        <f>AI142</f>
        <v>-156</v>
      </c>
      <c r="AJ130" s="7"/>
      <c r="AK130" s="7"/>
      <c r="AL130" s="7"/>
      <c r="AM130" s="7"/>
      <c r="AN130" s="7"/>
      <c r="AO130" s="7"/>
      <c r="AP130" s="7"/>
      <c r="AQ130" s="7"/>
      <c r="AR130" s="7"/>
    </row>
    <row r="131" spans="1:44" x14ac:dyDescent="0.3">
      <c r="A131" s="4" t="s">
        <v>12</v>
      </c>
      <c r="B131" s="27"/>
      <c r="AI131" s="7">
        <f>AI150</f>
        <v>-52</v>
      </c>
      <c r="AJ131" s="7"/>
      <c r="AK131" s="7"/>
      <c r="AL131" s="7"/>
      <c r="AM131" s="7"/>
      <c r="AN131" s="7"/>
      <c r="AO131" s="7"/>
      <c r="AP131" s="7"/>
      <c r="AQ131" s="7"/>
      <c r="AR131" s="7"/>
    </row>
    <row r="132" spans="1:44" x14ac:dyDescent="0.3">
      <c r="A132" s="4" t="s">
        <v>25</v>
      </c>
      <c r="B132" s="27"/>
      <c r="AI132" s="7">
        <f>AI158</f>
        <v>0</v>
      </c>
      <c r="AJ132" s="7"/>
      <c r="AK132" s="7"/>
      <c r="AL132" s="7"/>
      <c r="AM132" s="7"/>
      <c r="AN132" s="7"/>
      <c r="AO132" s="7"/>
      <c r="AP132" s="7"/>
      <c r="AQ132" s="7"/>
      <c r="AR132" s="7"/>
    </row>
    <row r="133" spans="1:44" s="3" customFormat="1" x14ac:dyDescent="0.3">
      <c r="A133" s="3" t="s">
        <v>29</v>
      </c>
      <c r="B133" s="29"/>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16"/>
      <c r="AF133" s="16"/>
      <c r="AG133" s="16"/>
      <c r="AH133" s="16"/>
      <c r="AI133" s="8">
        <f t="shared" ref="AI133" si="100">SUM(AI130:AI132)</f>
        <v>-208</v>
      </c>
      <c r="AJ133" s="8"/>
      <c r="AK133" s="8"/>
      <c r="AL133" s="8"/>
      <c r="AM133" s="8"/>
      <c r="AN133" s="8"/>
      <c r="AO133" s="8"/>
      <c r="AP133" s="8"/>
      <c r="AQ133" s="8"/>
      <c r="AR133" s="8"/>
    </row>
    <row r="136" spans="1:44" x14ac:dyDescent="0.3">
      <c r="A136" s="4" t="s">
        <v>50</v>
      </c>
    </row>
    <row r="137" spans="1:44" x14ac:dyDescent="0.3">
      <c r="A137" s="1" t="s">
        <v>10</v>
      </c>
    </row>
    <row r="138" spans="1:44" x14ac:dyDescent="0.3">
      <c r="A138" t="s">
        <v>20</v>
      </c>
      <c r="AI138" s="7">
        <v>-407</v>
      </c>
      <c r="AJ138" s="7"/>
      <c r="AK138" s="7"/>
      <c r="AL138" s="7"/>
      <c r="AM138" s="7"/>
      <c r="AN138" s="7"/>
      <c r="AO138" s="7"/>
      <c r="AP138" s="7"/>
      <c r="AQ138" s="7"/>
      <c r="AR138" s="7"/>
    </row>
    <row r="139" spans="1:44" x14ac:dyDescent="0.3">
      <c r="A139" t="s">
        <v>21</v>
      </c>
      <c r="AI139" s="7">
        <v>-129</v>
      </c>
      <c r="AJ139" s="7"/>
      <c r="AK139" s="7"/>
      <c r="AL139" s="7"/>
      <c r="AM139" s="7"/>
      <c r="AN139" s="7"/>
      <c r="AO139" s="7"/>
      <c r="AP139" s="7"/>
      <c r="AQ139" s="7"/>
      <c r="AR139" s="7"/>
    </row>
    <row r="140" spans="1:44" x14ac:dyDescent="0.3">
      <c r="A140" t="s">
        <v>5</v>
      </c>
      <c r="AI140" s="7">
        <v>-1149</v>
      </c>
      <c r="AJ140" s="7"/>
      <c r="AK140" s="7"/>
      <c r="AL140" s="7"/>
      <c r="AM140" s="7"/>
      <c r="AN140" s="7"/>
      <c r="AO140" s="7"/>
      <c r="AP140" s="7"/>
      <c r="AQ140" s="7"/>
      <c r="AR140" s="7"/>
    </row>
    <row r="141" spans="1:44" x14ac:dyDescent="0.3">
      <c r="A141" t="s">
        <v>30</v>
      </c>
      <c r="AI141" s="7">
        <v>-58</v>
      </c>
      <c r="AJ141" s="7"/>
      <c r="AK141" s="7"/>
      <c r="AL141" s="7"/>
      <c r="AM141" s="7"/>
      <c r="AN141" s="7"/>
      <c r="AO141" s="7"/>
      <c r="AP141" s="7"/>
      <c r="AQ141" s="7"/>
      <c r="AR141" s="7"/>
    </row>
    <row r="142" spans="1:44" x14ac:dyDescent="0.3">
      <c r="A142" t="s">
        <v>36</v>
      </c>
      <c r="AI142" s="7">
        <v>-156</v>
      </c>
      <c r="AJ142" s="7"/>
      <c r="AK142" s="7"/>
      <c r="AL142" s="7"/>
      <c r="AM142" s="7"/>
      <c r="AN142" s="7"/>
      <c r="AO142" s="7"/>
      <c r="AP142" s="7"/>
      <c r="AQ142" s="7"/>
      <c r="AR142" s="7"/>
    </row>
    <row r="143" spans="1:44" s="1" customFormat="1" x14ac:dyDescent="0.3">
      <c r="A143" s="3" t="s">
        <v>51</v>
      </c>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16"/>
      <c r="AF143" s="16"/>
      <c r="AG143" s="16"/>
      <c r="AH143" s="16"/>
      <c r="AI143" s="8">
        <f>SUM(AI138:AI142)</f>
        <v>-1899</v>
      </c>
      <c r="AJ143" s="8"/>
      <c r="AK143" s="8"/>
      <c r="AL143" s="8"/>
      <c r="AM143" s="8"/>
      <c r="AN143" s="8"/>
      <c r="AO143" s="43"/>
      <c r="AP143" s="43"/>
      <c r="AQ143" s="43"/>
      <c r="AR143" s="43"/>
    </row>
    <row r="145" spans="1:44" x14ac:dyDescent="0.3">
      <c r="A145" s="1" t="s">
        <v>12</v>
      </c>
    </row>
    <row r="146" spans="1:44" x14ac:dyDescent="0.3">
      <c r="A146" t="s">
        <v>20</v>
      </c>
      <c r="AI146" s="7">
        <v>-144</v>
      </c>
      <c r="AJ146" s="7"/>
      <c r="AK146" s="7"/>
      <c r="AL146" s="7"/>
      <c r="AM146" s="7"/>
      <c r="AN146" s="7"/>
      <c r="AO146" s="7"/>
      <c r="AP146" s="7"/>
      <c r="AQ146" s="7"/>
      <c r="AR146" s="7"/>
    </row>
    <row r="147" spans="1:44" x14ac:dyDescent="0.3">
      <c r="A147" t="s">
        <v>21</v>
      </c>
      <c r="AI147" s="7">
        <v>-78</v>
      </c>
      <c r="AJ147" s="7"/>
      <c r="AK147" s="7"/>
      <c r="AL147" s="7"/>
      <c r="AM147" s="7"/>
      <c r="AN147" s="7"/>
      <c r="AO147" s="7"/>
      <c r="AP147" s="7"/>
      <c r="AQ147" s="7"/>
      <c r="AR147" s="7"/>
    </row>
    <row r="148" spans="1:44" x14ac:dyDescent="0.3">
      <c r="A148" t="s">
        <v>5</v>
      </c>
      <c r="AI148" s="7">
        <v>-82</v>
      </c>
      <c r="AJ148" s="7"/>
      <c r="AK148" s="7"/>
      <c r="AL148" s="7"/>
      <c r="AM148" s="7"/>
      <c r="AN148" s="7"/>
      <c r="AO148" s="7"/>
      <c r="AP148" s="7"/>
      <c r="AQ148" s="7"/>
      <c r="AR148" s="7"/>
    </row>
    <row r="149" spans="1:44" x14ac:dyDescent="0.3">
      <c r="A149" t="s">
        <v>30</v>
      </c>
      <c r="AI149" s="7">
        <v>-107</v>
      </c>
      <c r="AJ149" s="7"/>
      <c r="AK149" s="7"/>
      <c r="AL149" s="7"/>
      <c r="AM149" s="7"/>
      <c r="AN149" s="7"/>
      <c r="AO149" s="7"/>
      <c r="AP149" s="7"/>
      <c r="AQ149" s="7"/>
      <c r="AR149" s="7"/>
    </row>
    <row r="150" spans="1:44" x14ac:dyDescent="0.3">
      <c r="A150" t="s">
        <v>36</v>
      </c>
      <c r="AI150" s="7">
        <v>-52</v>
      </c>
      <c r="AJ150" s="7"/>
      <c r="AK150" s="7"/>
      <c r="AL150" s="7"/>
      <c r="AM150" s="7"/>
      <c r="AN150" s="7"/>
      <c r="AO150" s="7"/>
      <c r="AP150" s="7"/>
      <c r="AQ150" s="7"/>
      <c r="AR150" s="7"/>
    </row>
    <row r="151" spans="1:44" s="3" customFormat="1" x14ac:dyDescent="0.3">
      <c r="A151" s="3" t="s">
        <v>51</v>
      </c>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16"/>
      <c r="AF151" s="16"/>
      <c r="AG151" s="16"/>
      <c r="AH151" s="16"/>
      <c r="AI151" s="8">
        <f>SUM(AI146:AI150)</f>
        <v>-463</v>
      </c>
      <c r="AJ151" s="8"/>
      <c r="AK151" s="8"/>
      <c r="AL151" s="8"/>
      <c r="AM151" s="8"/>
      <c r="AN151" s="8"/>
      <c r="AO151" s="8"/>
      <c r="AP151" s="8"/>
      <c r="AQ151" s="8"/>
      <c r="AR151" s="8"/>
    </row>
    <row r="153" spans="1:44" x14ac:dyDescent="0.3">
      <c r="A153" s="1" t="s">
        <v>25</v>
      </c>
    </row>
    <row r="154" spans="1:44" x14ac:dyDescent="0.3">
      <c r="A154" t="s">
        <v>20</v>
      </c>
      <c r="AI154" s="7">
        <v>0</v>
      </c>
      <c r="AJ154" s="7"/>
      <c r="AK154" s="7"/>
      <c r="AL154" s="7"/>
      <c r="AM154" s="7"/>
      <c r="AN154" s="7"/>
      <c r="AO154" s="7"/>
      <c r="AP154" s="7"/>
      <c r="AQ154" s="7"/>
      <c r="AR154" s="7"/>
    </row>
    <row r="155" spans="1:44" x14ac:dyDescent="0.3">
      <c r="A155" t="s">
        <v>21</v>
      </c>
      <c r="AI155" s="7">
        <v>-17</v>
      </c>
      <c r="AJ155" s="7"/>
      <c r="AK155" s="7"/>
      <c r="AL155" s="7"/>
      <c r="AM155" s="7"/>
      <c r="AN155" s="7"/>
      <c r="AO155" s="7"/>
      <c r="AP155" s="7"/>
      <c r="AQ155" s="7"/>
      <c r="AR155" s="7"/>
    </row>
    <row r="156" spans="1:44" x14ac:dyDescent="0.3">
      <c r="A156" t="s">
        <v>5</v>
      </c>
      <c r="AI156" s="7">
        <v>0</v>
      </c>
      <c r="AJ156" s="7"/>
      <c r="AK156" s="7"/>
      <c r="AL156" s="7"/>
      <c r="AM156" s="7"/>
      <c r="AN156" s="7"/>
      <c r="AO156" s="7"/>
      <c r="AP156" s="7"/>
      <c r="AQ156" s="7"/>
      <c r="AR156" s="7"/>
    </row>
    <row r="157" spans="1:44" x14ac:dyDescent="0.3">
      <c r="A157" t="s">
        <v>30</v>
      </c>
      <c r="AI157" s="7">
        <v>-140</v>
      </c>
      <c r="AJ157" s="7"/>
      <c r="AK157" s="7"/>
      <c r="AL157" s="7"/>
      <c r="AM157" s="7"/>
      <c r="AN157" s="7"/>
      <c r="AO157" s="7"/>
      <c r="AP157" s="7"/>
      <c r="AQ157" s="7"/>
      <c r="AR157" s="7"/>
    </row>
    <row r="158" spans="1:44" x14ac:dyDescent="0.3">
      <c r="A158" t="s">
        <v>36</v>
      </c>
      <c r="AI158" s="7">
        <v>0</v>
      </c>
      <c r="AJ158" s="7"/>
      <c r="AK158" s="7"/>
      <c r="AL158" s="7"/>
      <c r="AM158" s="7"/>
      <c r="AN158" s="7"/>
      <c r="AO158" s="7"/>
      <c r="AP158" s="7"/>
      <c r="AQ158" s="7"/>
      <c r="AR158" s="7"/>
    </row>
    <row r="159" spans="1:44" s="3" customFormat="1" x14ac:dyDescent="0.3">
      <c r="A159" s="3" t="s">
        <v>51</v>
      </c>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16"/>
      <c r="AF159" s="16"/>
      <c r="AG159" s="16"/>
      <c r="AH159" s="16"/>
      <c r="AI159" s="8">
        <f>SUM(AI154:AI158)</f>
        <v>-157</v>
      </c>
      <c r="AJ159" s="8"/>
      <c r="AK159" s="8"/>
      <c r="AL159" s="8"/>
      <c r="AM159" s="8"/>
      <c r="AN159" s="8"/>
      <c r="AO159" s="8"/>
      <c r="AP159" s="8"/>
      <c r="AQ159" s="8"/>
      <c r="AR159" s="8"/>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7"/>
  <sheetViews>
    <sheetView tabSelected="1" zoomScale="96" zoomScaleNormal="96" workbookViewId="0">
      <pane xSplit="1" ySplit="3" topLeftCell="B4" activePane="bottomRight" state="frozen"/>
      <selection pane="topRight" activeCell="B1" sqref="B1"/>
      <selection pane="bottomLeft" activeCell="A5" sqref="A5"/>
      <selection pane="bottomRight" activeCell="A4" sqref="A4"/>
    </sheetView>
  </sheetViews>
  <sheetFormatPr defaultRowHeight="14.4" x14ac:dyDescent="0.3"/>
  <cols>
    <col min="1" max="1" width="29.5546875" customWidth="1"/>
    <col min="2" max="25" width="9.21875" style="18"/>
    <col min="26" max="37" width="9.21875" style="6"/>
    <col min="38" max="39" width="8.88671875" style="6"/>
  </cols>
  <sheetData>
    <row r="1" spans="1:39" x14ac:dyDescent="0.3">
      <c r="A1" s="1" t="s">
        <v>0</v>
      </c>
      <c r="B1" s="19"/>
      <c r="Q1" s="19"/>
      <c r="U1" s="19"/>
      <c r="V1" s="19"/>
    </row>
    <row r="2" spans="1:39" x14ac:dyDescent="0.3">
      <c r="B2" s="40" t="s">
        <v>63</v>
      </c>
      <c r="I2" s="40" t="s">
        <v>63</v>
      </c>
      <c r="J2" s="19"/>
      <c r="P2" s="40" t="s">
        <v>63</v>
      </c>
      <c r="Q2" s="19"/>
      <c r="U2" s="19"/>
      <c r="V2" s="19"/>
      <c r="W2" s="40" t="s">
        <v>63</v>
      </c>
      <c r="X2" s="19"/>
      <c r="Z2" s="35" t="s">
        <v>64</v>
      </c>
      <c r="AA2" s="11"/>
      <c r="AB2" s="11"/>
      <c r="AC2" s="11"/>
      <c r="AD2" s="11"/>
      <c r="AE2" s="35"/>
      <c r="AF2" s="35" t="s">
        <v>64</v>
      </c>
    </row>
    <row r="3" spans="1:39" x14ac:dyDescent="0.3">
      <c r="A3" t="s">
        <v>1</v>
      </c>
      <c r="B3" s="18">
        <f t="shared" ref="B3:M3" si="0">C3-1</f>
        <v>1985</v>
      </c>
      <c r="C3" s="18">
        <f t="shared" si="0"/>
        <v>1986</v>
      </c>
      <c r="D3" s="18">
        <f t="shared" si="0"/>
        <v>1987</v>
      </c>
      <c r="E3" s="18">
        <f t="shared" si="0"/>
        <v>1988</v>
      </c>
      <c r="F3" s="18">
        <f t="shared" si="0"/>
        <v>1989</v>
      </c>
      <c r="G3" s="18">
        <f t="shared" si="0"/>
        <v>1990</v>
      </c>
      <c r="H3" s="18">
        <f t="shared" si="0"/>
        <v>1991</v>
      </c>
      <c r="I3" s="18">
        <f t="shared" si="0"/>
        <v>1992</v>
      </c>
      <c r="J3" s="18">
        <f t="shared" si="0"/>
        <v>1993</v>
      </c>
      <c r="K3" s="18">
        <f t="shared" si="0"/>
        <v>1994</v>
      </c>
      <c r="L3" s="18">
        <f t="shared" si="0"/>
        <v>1995</v>
      </c>
      <c r="M3" s="18">
        <f t="shared" si="0"/>
        <v>1996</v>
      </c>
      <c r="N3" s="18">
        <f>O3-1</f>
        <v>1997</v>
      </c>
      <c r="O3" s="18">
        <f>P3-1</f>
        <v>1998</v>
      </c>
      <c r="P3" s="18">
        <v>1999</v>
      </c>
      <c r="Q3" s="18">
        <v>2000</v>
      </c>
      <c r="R3" s="18">
        <v>2001</v>
      </c>
      <c r="S3" s="18">
        <v>2002</v>
      </c>
      <c r="T3" s="18">
        <v>2003</v>
      </c>
      <c r="U3" s="18">
        <v>2004</v>
      </c>
      <c r="V3" s="18">
        <v>2005</v>
      </c>
      <c r="W3" s="18">
        <v>2006</v>
      </c>
      <c r="X3" s="18">
        <v>2007</v>
      </c>
      <c r="Y3" s="18">
        <v>2008</v>
      </c>
      <c r="Z3" s="6">
        <v>2009</v>
      </c>
      <c r="AA3" s="6">
        <v>2010</v>
      </c>
      <c r="AB3" s="6">
        <v>2011</v>
      </c>
      <c r="AC3" s="6">
        <v>2012</v>
      </c>
      <c r="AD3" s="6">
        <v>2013</v>
      </c>
      <c r="AE3" s="6">
        <f>AD3+1</f>
        <v>2014</v>
      </c>
      <c r="AF3" s="6">
        <f>AE3+1</f>
        <v>2015</v>
      </c>
      <c r="AG3" s="6">
        <f>AF3+1</f>
        <v>2016</v>
      </c>
      <c r="AH3" s="6">
        <f>AG3+1</f>
        <v>2017</v>
      </c>
      <c r="AI3" s="6">
        <f>AH3+1</f>
        <v>2018</v>
      </c>
      <c r="AJ3" s="6">
        <v>2019</v>
      </c>
      <c r="AK3" s="6">
        <v>2020</v>
      </c>
      <c r="AL3" s="6">
        <v>2021</v>
      </c>
      <c r="AM3" s="6">
        <v>2022</v>
      </c>
    </row>
    <row r="4" spans="1:39" x14ac:dyDescent="0.3">
      <c r="A4" s="1" t="s">
        <v>2</v>
      </c>
    </row>
    <row r="5" spans="1:39" x14ac:dyDescent="0.3">
      <c r="A5" t="s">
        <v>3</v>
      </c>
      <c r="B5" s="21">
        <v>165</v>
      </c>
      <c r="C5" s="21">
        <v>175</v>
      </c>
      <c r="D5" s="21">
        <v>195</v>
      </c>
      <c r="E5" s="21">
        <v>197</v>
      </c>
      <c r="F5" s="21">
        <v>179</v>
      </c>
      <c r="G5" s="21">
        <v>198</v>
      </c>
      <c r="H5" s="21">
        <v>220</v>
      </c>
      <c r="I5" s="21">
        <v>278</v>
      </c>
      <c r="J5" s="21">
        <v>278</v>
      </c>
      <c r="K5" s="21">
        <v>330</v>
      </c>
      <c r="L5" s="21">
        <v>342</v>
      </c>
      <c r="M5" s="21">
        <v>359</v>
      </c>
      <c r="N5" s="21">
        <v>377</v>
      </c>
      <c r="O5" s="21">
        <v>400</v>
      </c>
      <c r="P5" s="21">
        <v>410</v>
      </c>
      <c r="Q5" s="21">
        <v>457</v>
      </c>
      <c r="R5" s="21">
        <v>452</v>
      </c>
      <c r="S5" s="21">
        <v>490</v>
      </c>
      <c r="T5" s="21">
        <v>544</v>
      </c>
      <c r="U5" s="21">
        <v>587</v>
      </c>
      <c r="V5" s="21">
        <v>627</v>
      </c>
      <c r="W5" s="21">
        <v>666</v>
      </c>
      <c r="X5" s="21">
        <v>696</v>
      </c>
      <c r="Y5" s="21">
        <v>574</v>
      </c>
      <c r="Z5" s="7">
        <v>663</v>
      </c>
      <c r="AA5" s="7">
        <v>632</v>
      </c>
      <c r="AB5" s="7">
        <v>641</v>
      </c>
      <c r="AC5" s="7">
        <v>577</v>
      </c>
      <c r="AD5" s="7">
        <v>554</v>
      </c>
      <c r="AE5" s="7">
        <v>470</v>
      </c>
      <c r="AF5" s="7">
        <v>611</v>
      </c>
      <c r="AG5" s="7">
        <v>615</v>
      </c>
      <c r="AH5" s="7">
        <v>611</v>
      </c>
      <c r="AI5" s="7">
        <v>618</v>
      </c>
      <c r="AJ5" s="7">
        <v>611</v>
      </c>
      <c r="AK5" s="7">
        <v>484</v>
      </c>
      <c r="AL5" s="7">
        <v>646</v>
      </c>
      <c r="AM5" s="7">
        <v>575</v>
      </c>
    </row>
    <row r="6" spans="1:39" x14ac:dyDescent="0.3">
      <c r="A6" t="s">
        <v>4</v>
      </c>
      <c r="B6" s="21">
        <v>45</v>
      </c>
      <c r="C6" s="21">
        <v>85</v>
      </c>
      <c r="D6" s="21">
        <v>100</v>
      </c>
      <c r="E6" s="21">
        <v>100</v>
      </c>
      <c r="F6" s="21">
        <v>130</v>
      </c>
      <c r="G6" s="21">
        <v>155</v>
      </c>
      <c r="H6" s="21">
        <v>110</v>
      </c>
      <c r="I6" s="21">
        <v>80</v>
      </c>
      <c r="J6" s="21">
        <v>80</v>
      </c>
      <c r="K6" s="21">
        <v>80</v>
      </c>
      <c r="L6" s="21">
        <v>80</v>
      </c>
      <c r="M6" s="21">
        <v>110</v>
      </c>
      <c r="N6" s="21">
        <v>240</v>
      </c>
      <c r="O6" s="21">
        <v>110</v>
      </c>
      <c r="P6" s="21">
        <v>65</v>
      </c>
      <c r="Q6" s="21">
        <v>290</v>
      </c>
      <c r="R6" s="21">
        <v>125</v>
      </c>
      <c r="S6" s="21">
        <v>90</v>
      </c>
      <c r="T6" s="21">
        <v>140</v>
      </c>
      <c r="U6" s="21">
        <v>100</v>
      </c>
      <c r="V6" s="21">
        <v>90</v>
      </c>
      <c r="W6" s="21">
        <v>100</v>
      </c>
      <c r="X6" s="21">
        <v>90</v>
      </c>
      <c r="Y6" s="21">
        <v>85</v>
      </c>
      <c r="Z6" s="7">
        <v>70</v>
      </c>
      <c r="AA6" s="7">
        <v>70</v>
      </c>
      <c r="AB6" s="7">
        <v>70</v>
      </c>
      <c r="AC6" s="7">
        <v>90</v>
      </c>
      <c r="AD6" s="7">
        <v>80</v>
      </c>
      <c r="AE6" s="7">
        <v>80</v>
      </c>
      <c r="AF6" s="7">
        <v>80</v>
      </c>
      <c r="AG6" s="7">
        <v>85</v>
      </c>
      <c r="AH6" s="7">
        <v>78</v>
      </c>
      <c r="AI6" s="7">
        <v>69</v>
      </c>
      <c r="AJ6" s="7">
        <v>68</v>
      </c>
      <c r="AK6" s="7">
        <v>58</v>
      </c>
      <c r="AL6" s="7">
        <v>53</v>
      </c>
      <c r="AM6" s="13" t="s">
        <v>22</v>
      </c>
    </row>
    <row r="7" spans="1:39" x14ac:dyDescent="0.3">
      <c r="A7" t="s">
        <v>5</v>
      </c>
      <c r="B7" s="21">
        <v>15</v>
      </c>
      <c r="C7" s="21">
        <v>15</v>
      </c>
      <c r="D7" s="21">
        <v>18</v>
      </c>
      <c r="E7" s="21">
        <v>20</v>
      </c>
      <c r="F7" s="21">
        <v>15</v>
      </c>
      <c r="G7" s="21">
        <v>17</v>
      </c>
      <c r="H7" s="21">
        <v>18</v>
      </c>
      <c r="I7" s="21">
        <v>19</v>
      </c>
      <c r="J7" s="21">
        <v>17</v>
      </c>
      <c r="K7" s="21">
        <v>15</v>
      </c>
      <c r="L7" s="21">
        <v>13</v>
      </c>
      <c r="M7" s="21">
        <v>5</v>
      </c>
      <c r="N7" s="21">
        <v>16</v>
      </c>
      <c r="O7" s="21">
        <v>16</v>
      </c>
      <c r="P7" s="21">
        <v>18</v>
      </c>
      <c r="Q7" s="21">
        <v>17</v>
      </c>
      <c r="R7" s="21">
        <v>23</v>
      </c>
      <c r="S7" s="21">
        <v>25</v>
      </c>
      <c r="T7" s="21">
        <v>26</v>
      </c>
      <c r="U7" s="21">
        <v>17</v>
      </c>
      <c r="V7" s="21">
        <v>20</v>
      </c>
      <c r="W7" s="21">
        <v>17</v>
      </c>
      <c r="X7" s="21">
        <v>20</v>
      </c>
      <c r="Y7" s="21">
        <v>18</v>
      </c>
      <c r="Z7" s="7">
        <v>15</v>
      </c>
      <c r="AA7" s="7">
        <v>10</v>
      </c>
      <c r="AB7" s="7">
        <v>23</v>
      </c>
      <c r="AC7" s="7">
        <v>22</v>
      </c>
      <c r="AD7" s="7">
        <v>23</v>
      </c>
      <c r="AE7" s="7">
        <v>24</v>
      </c>
      <c r="AF7" s="7">
        <v>22</v>
      </c>
      <c r="AG7" s="7">
        <v>24</v>
      </c>
      <c r="AH7" s="7">
        <v>24</v>
      </c>
      <c r="AI7" s="7">
        <v>21</v>
      </c>
      <c r="AJ7" s="7">
        <v>21</v>
      </c>
      <c r="AK7" s="7">
        <v>20</v>
      </c>
      <c r="AL7" s="7">
        <v>17</v>
      </c>
      <c r="AM7" s="7">
        <v>21</v>
      </c>
    </row>
    <row r="8" spans="1:39" x14ac:dyDescent="0.3">
      <c r="A8" t="s">
        <v>6</v>
      </c>
      <c r="B8" s="26"/>
      <c r="C8" s="26"/>
      <c r="D8" s="26"/>
      <c r="E8" s="26"/>
      <c r="F8" s="26"/>
      <c r="G8" s="26"/>
      <c r="H8" s="26"/>
      <c r="I8" s="26"/>
      <c r="J8" s="26"/>
      <c r="K8" s="26"/>
      <c r="L8" s="26"/>
      <c r="M8" s="26"/>
      <c r="N8" s="26"/>
      <c r="O8" s="26"/>
      <c r="P8" s="26"/>
      <c r="Q8" s="21">
        <v>0</v>
      </c>
      <c r="R8" s="21">
        <v>0</v>
      </c>
      <c r="S8" s="21">
        <v>0</v>
      </c>
      <c r="T8" s="21">
        <v>0</v>
      </c>
      <c r="U8" s="21">
        <v>0</v>
      </c>
      <c r="V8" s="21">
        <v>13</v>
      </c>
      <c r="W8" s="21">
        <v>14</v>
      </c>
      <c r="X8" s="21">
        <v>14</v>
      </c>
      <c r="Y8" s="21">
        <v>15</v>
      </c>
      <c r="Z8" s="7">
        <v>19</v>
      </c>
      <c r="AA8" s="7">
        <v>19</v>
      </c>
      <c r="AB8" s="7">
        <v>29</v>
      </c>
      <c r="AC8" s="7">
        <v>28</v>
      </c>
      <c r="AD8" s="7">
        <v>36</v>
      </c>
      <c r="AE8" s="7">
        <v>36</v>
      </c>
      <c r="AF8" s="7">
        <v>36</v>
      </c>
      <c r="AG8" s="7">
        <v>44</v>
      </c>
      <c r="AH8" s="7">
        <v>42</v>
      </c>
      <c r="AI8" s="7">
        <v>43</v>
      </c>
      <c r="AJ8" s="7">
        <v>40</v>
      </c>
      <c r="AK8" s="7">
        <v>43</v>
      </c>
      <c r="AL8" s="7">
        <v>42</v>
      </c>
      <c r="AM8" s="7">
        <v>42</v>
      </c>
    </row>
    <row r="9" spans="1:39" x14ac:dyDescent="0.3">
      <c r="A9" t="s">
        <v>7</v>
      </c>
      <c r="B9" s="21">
        <v>0</v>
      </c>
      <c r="C9" s="21">
        <v>0</v>
      </c>
      <c r="D9" s="21">
        <v>0</v>
      </c>
      <c r="E9" s="21">
        <v>0</v>
      </c>
      <c r="F9" s="21">
        <v>0</v>
      </c>
      <c r="G9" s="21">
        <v>0</v>
      </c>
      <c r="H9" s="21">
        <v>0</v>
      </c>
      <c r="I9" s="21">
        <v>1</v>
      </c>
      <c r="J9" s="21">
        <v>1</v>
      </c>
      <c r="K9" s="21">
        <v>1</v>
      </c>
      <c r="L9" s="21">
        <v>1</v>
      </c>
      <c r="M9" s="21">
        <v>2</v>
      </c>
      <c r="N9" s="21">
        <v>3</v>
      </c>
      <c r="O9" s="21">
        <v>4</v>
      </c>
      <c r="P9" s="21">
        <v>8</v>
      </c>
      <c r="Q9" s="21">
        <v>3</v>
      </c>
      <c r="R9" s="21">
        <v>4</v>
      </c>
      <c r="S9" s="21">
        <v>10</v>
      </c>
      <c r="T9" s="21">
        <v>14</v>
      </c>
      <c r="U9" s="21">
        <v>16</v>
      </c>
      <c r="V9" s="21">
        <v>4</v>
      </c>
      <c r="W9" s="21">
        <v>5</v>
      </c>
      <c r="X9" s="21">
        <v>4</v>
      </c>
      <c r="Y9" s="21">
        <v>3</v>
      </c>
      <c r="Z9" s="7">
        <v>3</v>
      </c>
      <c r="AA9" s="7">
        <v>3</v>
      </c>
      <c r="AB9" s="7">
        <v>2</v>
      </c>
      <c r="AC9" s="7">
        <v>3</v>
      </c>
      <c r="AD9" s="7">
        <v>8</v>
      </c>
      <c r="AE9" s="7">
        <v>7</v>
      </c>
      <c r="AF9" s="7">
        <v>5</v>
      </c>
      <c r="AG9" s="7">
        <v>5</v>
      </c>
      <c r="AH9" s="7">
        <v>5</v>
      </c>
      <c r="AI9" s="7">
        <v>5</v>
      </c>
      <c r="AJ9" s="7">
        <v>7</v>
      </c>
      <c r="AK9" s="7">
        <v>6</v>
      </c>
      <c r="AL9" s="7">
        <v>6</v>
      </c>
      <c r="AM9" s="7">
        <v>6</v>
      </c>
    </row>
    <row r="10" spans="1:39" s="3" customFormat="1" x14ac:dyDescent="0.3">
      <c r="A10" s="3" t="s">
        <v>8</v>
      </c>
      <c r="B10" s="22">
        <f>SUM(B5:B9)</f>
        <v>225</v>
      </c>
      <c r="C10" s="22">
        <f t="shared" ref="C10:AG10" si="1">SUM(C5:C9)</f>
        <v>275</v>
      </c>
      <c r="D10" s="22">
        <f t="shared" si="1"/>
        <v>313</v>
      </c>
      <c r="E10" s="22">
        <f t="shared" si="1"/>
        <v>317</v>
      </c>
      <c r="F10" s="22">
        <f t="shared" si="1"/>
        <v>324</v>
      </c>
      <c r="G10" s="22">
        <f t="shared" si="1"/>
        <v>370</v>
      </c>
      <c r="H10" s="22">
        <f t="shared" si="1"/>
        <v>348</v>
      </c>
      <c r="I10" s="22">
        <f t="shared" si="1"/>
        <v>378</v>
      </c>
      <c r="J10" s="22">
        <f t="shared" si="1"/>
        <v>376</v>
      </c>
      <c r="K10" s="22">
        <f t="shared" si="1"/>
        <v>426</v>
      </c>
      <c r="L10" s="22">
        <f t="shared" si="1"/>
        <v>436</v>
      </c>
      <c r="M10" s="22">
        <f t="shared" si="1"/>
        <v>476</v>
      </c>
      <c r="N10" s="22">
        <f t="shared" si="1"/>
        <v>636</v>
      </c>
      <c r="O10" s="22">
        <f t="shared" si="1"/>
        <v>530</v>
      </c>
      <c r="P10" s="22">
        <f t="shared" si="1"/>
        <v>501</v>
      </c>
      <c r="Q10" s="22">
        <f t="shared" si="1"/>
        <v>767</v>
      </c>
      <c r="R10" s="22">
        <f t="shared" si="1"/>
        <v>604</v>
      </c>
      <c r="S10" s="22">
        <f t="shared" si="1"/>
        <v>615</v>
      </c>
      <c r="T10" s="22">
        <f t="shared" si="1"/>
        <v>724</v>
      </c>
      <c r="U10" s="22">
        <f t="shared" si="1"/>
        <v>720</v>
      </c>
      <c r="V10" s="22">
        <f t="shared" si="1"/>
        <v>754</v>
      </c>
      <c r="W10" s="22">
        <f t="shared" si="1"/>
        <v>802</v>
      </c>
      <c r="X10" s="22">
        <f t="shared" si="1"/>
        <v>824</v>
      </c>
      <c r="Y10" s="22">
        <f t="shared" si="1"/>
        <v>695</v>
      </c>
      <c r="Z10" s="8">
        <f t="shared" si="1"/>
        <v>770</v>
      </c>
      <c r="AA10" s="8">
        <f t="shared" si="1"/>
        <v>734</v>
      </c>
      <c r="AB10" s="8">
        <f t="shared" si="1"/>
        <v>765</v>
      </c>
      <c r="AC10" s="8">
        <f t="shared" si="1"/>
        <v>720</v>
      </c>
      <c r="AD10" s="8">
        <f t="shared" si="1"/>
        <v>701</v>
      </c>
      <c r="AE10" s="8">
        <f t="shared" si="1"/>
        <v>617</v>
      </c>
      <c r="AF10" s="8">
        <f t="shared" si="1"/>
        <v>754</v>
      </c>
      <c r="AG10" s="8">
        <f t="shared" si="1"/>
        <v>773</v>
      </c>
      <c r="AH10" s="8">
        <f t="shared" ref="AH10:AK10" si="2">SUM(AH5:AH9)</f>
        <v>760</v>
      </c>
      <c r="AI10" s="8">
        <f t="shared" si="2"/>
        <v>756</v>
      </c>
      <c r="AJ10" s="8">
        <f t="shared" si="2"/>
        <v>747</v>
      </c>
      <c r="AK10" s="8">
        <f t="shared" si="2"/>
        <v>611</v>
      </c>
      <c r="AL10" s="8">
        <f t="shared" ref="AL10" si="3">SUM(AL5:AL9)</f>
        <v>764</v>
      </c>
      <c r="AM10" s="46" t="s">
        <v>22</v>
      </c>
    </row>
    <row r="11" spans="1:39" x14ac:dyDescent="0.3">
      <c r="B11" s="21"/>
      <c r="C11" s="21"/>
      <c r="D11" s="21"/>
      <c r="E11" s="21"/>
      <c r="F11" s="21"/>
      <c r="G11" s="21"/>
      <c r="H11" s="21"/>
      <c r="I11" s="21"/>
      <c r="J11" s="21"/>
      <c r="K11" s="21"/>
      <c r="L11" s="21"/>
      <c r="M11" s="21"/>
      <c r="N11" s="21"/>
      <c r="O11" s="21"/>
      <c r="P11" s="21"/>
      <c r="Q11" s="21"/>
      <c r="R11" s="21"/>
      <c r="S11" s="21"/>
      <c r="T11" s="21"/>
      <c r="U11" s="21"/>
      <c r="V11" s="21"/>
      <c r="W11" s="21"/>
      <c r="X11" s="21"/>
      <c r="Y11" s="21"/>
      <c r="Z11" s="7"/>
      <c r="AA11" s="7"/>
      <c r="AB11" s="7"/>
      <c r="AC11" s="7"/>
      <c r="AD11" s="7"/>
      <c r="AE11" s="7"/>
      <c r="AF11" s="7"/>
      <c r="AG11" s="7"/>
      <c r="AH11" s="7"/>
      <c r="AI11" s="7"/>
      <c r="AJ11" s="7"/>
      <c r="AK11" s="7"/>
      <c r="AL11" s="7"/>
      <c r="AM11" s="7"/>
    </row>
    <row r="12" spans="1:39" x14ac:dyDescent="0.3">
      <c r="A12" s="1" t="s">
        <v>9</v>
      </c>
      <c r="B12" s="21"/>
      <c r="C12" s="21"/>
      <c r="D12" s="21"/>
      <c r="E12" s="21"/>
      <c r="F12" s="21"/>
      <c r="G12" s="21"/>
      <c r="H12" s="21"/>
      <c r="I12" s="21"/>
      <c r="J12" s="21"/>
      <c r="K12" s="21"/>
      <c r="L12" s="21"/>
      <c r="M12" s="21"/>
      <c r="N12" s="21"/>
      <c r="O12" s="21"/>
      <c r="P12" s="21"/>
      <c r="Q12" s="21"/>
      <c r="R12" s="21"/>
      <c r="S12" s="21"/>
      <c r="T12" s="21"/>
      <c r="U12" s="21"/>
      <c r="V12" s="21"/>
      <c r="W12" s="21"/>
      <c r="X12" s="21"/>
      <c r="Y12" s="21"/>
      <c r="Z12" s="7"/>
      <c r="AA12" s="7"/>
      <c r="AB12" s="7"/>
      <c r="AC12" s="7"/>
      <c r="AD12" s="7"/>
      <c r="AE12" s="7"/>
      <c r="AF12" s="7"/>
      <c r="AG12" s="7"/>
      <c r="AH12" s="7"/>
      <c r="AI12" s="7"/>
      <c r="AJ12" s="7"/>
      <c r="AK12" s="7"/>
      <c r="AL12" s="7"/>
      <c r="AM12" s="7"/>
    </row>
    <row r="13" spans="1:39" x14ac:dyDescent="0.3">
      <c r="A13" t="s">
        <v>82</v>
      </c>
      <c r="B13" s="21">
        <v>135</v>
      </c>
      <c r="C13" s="21">
        <v>188</v>
      </c>
      <c r="D13" s="21">
        <v>226</v>
      </c>
      <c r="E13" s="21">
        <v>232</v>
      </c>
      <c r="F13" s="21">
        <v>264</v>
      </c>
      <c r="G13" s="21">
        <v>334</v>
      </c>
      <c r="H13" s="21">
        <v>301</v>
      </c>
      <c r="I13" s="21">
        <v>305</v>
      </c>
      <c r="J13" s="21">
        <v>356</v>
      </c>
      <c r="K13" s="21">
        <v>379</v>
      </c>
      <c r="L13" s="21">
        <v>464</v>
      </c>
      <c r="M13" s="21">
        <v>424</v>
      </c>
      <c r="N13" s="21">
        <v>418</v>
      </c>
      <c r="O13" s="21">
        <v>483</v>
      </c>
      <c r="P13" s="21">
        <v>509</v>
      </c>
      <c r="Q13" s="21">
        <v>793</v>
      </c>
      <c r="R13" s="21">
        <v>566</v>
      </c>
      <c r="S13" s="21">
        <v>599</v>
      </c>
      <c r="T13" s="21">
        <v>660</v>
      </c>
      <c r="U13" s="21">
        <v>758</v>
      </c>
      <c r="V13" s="21">
        <v>829</v>
      </c>
      <c r="W13" s="21">
        <v>863</v>
      </c>
      <c r="X13" s="21">
        <v>887</v>
      </c>
      <c r="Y13" s="21">
        <v>768</v>
      </c>
      <c r="Z13" s="7">
        <v>619</v>
      </c>
      <c r="AA13" s="7">
        <v>727</v>
      </c>
      <c r="AB13" s="7">
        <v>715</v>
      </c>
      <c r="AC13" s="7">
        <v>775</v>
      </c>
      <c r="AD13" s="7">
        <v>753</v>
      </c>
      <c r="AE13" s="7">
        <v>771</v>
      </c>
      <c r="AF13" s="7">
        <v>760</v>
      </c>
      <c r="AG13" s="7">
        <v>801</v>
      </c>
      <c r="AH13" s="7">
        <v>834</v>
      </c>
      <c r="AI13" s="7">
        <v>900</v>
      </c>
      <c r="AJ13" s="7">
        <v>1035</v>
      </c>
      <c r="AK13" s="7">
        <v>959</v>
      </c>
      <c r="AL13" s="7">
        <v>946</v>
      </c>
      <c r="AM13" s="7">
        <v>962</v>
      </c>
    </row>
    <row r="14" spans="1:39" x14ac:dyDescent="0.3">
      <c r="A14" t="s">
        <v>11</v>
      </c>
      <c r="B14" s="21">
        <v>45</v>
      </c>
      <c r="C14" s="21">
        <v>22</v>
      </c>
      <c r="D14" s="21">
        <v>21</v>
      </c>
      <c r="E14" s="21">
        <v>31</v>
      </c>
      <c r="F14" s="21">
        <v>31</v>
      </c>
      <c r="G14" s="21">
        <v>26</v>
      </c>
      <c r="H14" s="21">
        <v>25</v>
      </c>
      <c r="I14" s="21">
        <v>18</v>
      </c>
      <c r="J14" s="21">
        <v>11</v>
      </c>
      <c r="K14" s="21">
        <v>10</v>
      </c>
      <c r="L14" s="21">
        <v>13</v>
      </c>
      <c r="M14" s="21">
        <v>21</v>
      </c>
      <c r="N14" s="21">
        <v>36</v>
      </c>
      <c r="O14" s="21">
        <v>31</v>
      </c>
      <c r="P14" s="21">
        <v>34</v>
      </c>
      <c r="Q14" s="21">
        <v>39</v>
      </c>
      <c r="R14" s="21">
        <v>44</v>
      </c>
      <c r="S14" s="21">
        <v>39</v>
      </c>
      <c r="T14" s="21">
        <v>39</v>
      </c>
      <c r="U14" s="21">
        <v>43</v>
      </c>
      <c r="V14" s="21">
        <v>48</v>
      </c>
      <c r="W14" s="21">
        <v>49</v>
      </c>
      <c r="X14" s="21">
        <v>63</v>
      </c>
      <c r="Y14" s="21">
        <v>68</v>
      </c>
      <c r="Z14" s="7">
        <v>54</v>
      </c>
      <c r="AA14" s="7">
        <v>67</v>
      </c>
      <c r="AB14" s="7">
        <v>72</v>
      </c>
      <c r="AC14" s="7">
        <v>80</v>
      </c>
      <c r="AD14" s="7">
        <v>79</v>
      </c>
      <c r="AE14" s="7">
        <v>90</v>
      </c>
      <c r="AF14" s="7">
        <v>73</v>
      </c>
      <c r="AG14" s="7">
        <v>64</v>
      </c>
      <c r="AH14" s="7">
        <v>75</v>
      </c>
      <c r="AI14" s="7">
        <v>63</v>
      </c>
      <c r="AJ14" s="7">
        <v>58</v>
      </c>
      <c r="AK14" s="7">
        <v>57</v>
      </c>
      <c r="AL14" s="7">
        <v>52</v>
      </c>
      <c r="AM14" s="7">
        <v>65</v>
      </c>
    </row>
    <row r="15" spans="1:39" x14ac:dyDescent="0.3">
      <c r="A15" t="s">
        <v>80</v>
      </c>
      <c r="B15" s="21">
        <v>17</v>
      </c>
      <c r="C15" s="21">
        <v>16</v>
      </c>
      <c r="D15" s="21">
        <v>12</v>
      </c>
      <c r="E15" s="21">
        <v>11</v>
      </c>
      <c r="F15" s="21">
        <v>12</v>
      </c>
      <c r="G15" s="21">
        <v>12</v>
      </c>
      <c r="H15" s="21">
        <v>10</v>
      </c>
      <c r="I15" s="21">
        <v>7</v>
      </c>
      <c r="J15" s="21">
        <v>9</v>
      </c>
      <c r="K15" s="21">
        <v>8</v>
      </c>
      <c r="L15" s="21">
        <v>8</v>
      </c>
      <c r="M15" s="21">
        <v>9</v>
      </c>
      <c r="N15" s="21">
        <v>9</v>
      </c>
      <c r="O15" s="21">
        <v>6</v>
      </c>
      <c r="P15" s="21">
        <v>6</v>
      </c>
      <c r="Q15" s="21">
        <v>7</v>
      </c>
      <c r="R15" s="21">
        <v>6</v>
      </c>
      <c r="S15" s="21">
        <v>6</v>
      </c>
      <c r="T15" s="21">
        <v>6</v>
      </c>
      <c r="U15" s="21">
        <v>8</v>
      </c>
      <c r="V15" s="21">
        <v>10</v>
      </c>
      <c r="W15" s="21">
        <v>9</v>
      </c>
      <c r="X15" s="21">
        <v>3</v>
      </c>
      <c r="Y15" s="21">
        <v>3</v>
      </c>
      <c r="Z15" s="7">
        <v>3</v>
      </c>
      <c r="AA15" s="7">
        <v>4</v>
      </c>
      <c r="AB15" s="7">
        <v>6</v>
      </c>
      <c r="AC15" s="7">
        <v>6</v>
      </c>
      <c r="AD15" s="7">
        <v>5</v>
      </c>
      <c r="AE15" s="7">
        <v>3</v>
      </c>
      <c r="AF15" s="7">
        <v>3</v>
      </c>
      <c r="AG15" s="7">
        <v>4</v>
      </c>
      <c r="AH15" s="7">
        <v>4</v>
      </c>
      <c r="AI15" s="7">
        <v>4</v>
      </c>
      <c r="AJ15" s="7">
        <v>6</v>
      </c>
      <c r="AK15" s="7">
        <v>7</v>
      </c>
      <c r="AL15" s="7">
        <v>7</v>
      </c>
      <c r="AM15" s="7">
        <v>5</v>
      </c>
    </row>
    <row r="16" spans="1:39" x14ac:dyDescent="0.3">
      <c r="A16" t="s">
        <v>13</v>
      </c>
      <c r="B16" s="21">
        <v>17</v>
      </c>
      <c r="C16" s="21">
        <v>12</v>
      </c>
      <c r="D16" s="21">
        <v>13</v>
      </c>
      <c r="E16" s="21">
        <v>14</v>
      </c>
      <c r="F16" s="21">
        <v>4</v>
      </c>
      <c r="G16" s="21">
        <v>17</v>
      </c>
      <c r="H16" s="21">
        <v>12</v>
      </c>
      <c r="I16" s="21">
        <v>7</v>
      </c>
      <c r="J16" s="21">
        <v>3</v>
      </c>
      <c r="K16" s="21">
        <v>14</v>
      </c>
      <c r="L16" s="21">
        <v>17</v>
      </c>
      <c r="M16" s="21">
        <v>53</v>
      </c>
      <c r="N16" s="21">
        <v>43</v>
      </c>
      <c r="O16" s="21">
        <v>34</v>
      </c>
      <c r="P16" s="21">
        <v>35</v>
      </c>
      <c r="Q16" s="21">
        <v>42</v>
      </c>
      <c r="R16" s="21">
        <v>41</v>
      </c>
      <c r="S16" s="21">
        <v>37</v>
      </c>
      <c r="T16" s="21">
        <v>26</v>
      </c>
      <c r="U16" s="21">
        <v>46</v>
      </c>
      <c r="V16" s="21">
        <v>57</v>
      </c>
      <c r="W16" s="21">
        <v>65</v>
      </c>
      <c r="X16" s="21">
        <v>59</v>
      </c>
      <c r="Y16" s="21">
        <v>34</v>
      </c>
      <c r="Z16" s="7">
        <v>19</v>
      </c>
      <c r="AA16" s="7">
        <v>68</v>
      </c>
      <c r="AB16" s="7">
        <v>77</v>
      </c>
      <c r="AC16" s="7">
        <v>35</v>
      </c>
      <c r="AD16" s="7">
        <v>47</v>
      </c>
      <c r="AE16" s="7">
        <v>49</v>
      </c>
      <c r="AF16" s="7">
        <v>52</v>
      </c>
      <c r="AG16" s="7">
        <v>85</v>
      </c>
      <c r="AH16" s="7">
        <v>103</v>
      </c>
      <c r="AI16" s="7">
        <v>103</v>
      </c>
      <c r="AJ16" s="7">
        <v>46</v>
      </c>
      <c r="AK16" s="7">
        <v>6</v>
      </c>
      <c r="AL16" s="7">
        <v>16</v>
      </c>
      <c r="AM16" s="7">
        <v>35</v>
      </c>
    </row>
    <row r="17" spans="1:39" x14ac:dyDescent="0.3">
      <c r="A17" t="s">
        <v>83</v>
      </c>
      <c r="B17" s="21">
        <v>30</v>
      </c>
      <c r="C17" s="21">
        <v>30</v>
      </c>
      <c r="D17" s="21">
        <v>27</v>
      </c>
      <c r="E17" s="21">
        <v>23</v>
      </c>
      <c r="F17" s="21">
        <v>23</v>
      </c>
      <c r="G17" s="21">
        <v>15</v>
      </c>
      <c r="H17" s="21">
        <v>14</v>
      </c>
      <c r="I17" s="21">
        <v>13</v>
      </c>
      <c r="J17" s="21">
        <v>12</v>
      </c>
      <c r="K17" s="21">
        <v>11</v>
      </c>
      <c r="L17" s="21">
        <v>9</v>
      </c>
      <c r="M17" s="21">
        <v>9</v>
      </c>
      <c r="N17" s="21">
        <v>10</v>
      </c>
      <c r="O17" s="21">
        <v>10</v>
      </c>
      <c r="P17" s="21">
        <v>9</v>
      </c>
      <c r="Q17" s="21">
        <v>10</v>
      </c>
      <c r="R17" s="21">
        <v>10</v>
      </c>
      <c r="S17" s="21">
        <v>10</v>
      </c>
      <c r="T17" s="21">
        <v>13</v>
      </c>
      <c r="U17" s="21">
        <v>14</v>
      </c>
      <c r="V17" s="21">
        <v>20</v>
      </c>
      <c r="W17" s="21">
        <v>23</v>
      </c>
      <c r="X17" s="21">
        <v>24</v>
      </c>
      <c r="Y17" s="21">
        <v>24</v>
      </c>
      <c r="Z17" s="7">
        <v>21</v>
      </c>
      <c r="AA17" s="7">
        <v>21</v>
      </c>
      <c r="AB17" s="7">
        <v>38</v>
      </c>
      <c r="AC17" s="7">
        <v>63</v>
      </c>
      <c r="AD17" s="7">
        <v>87</v>
      </c>
      <c r="AE17" s="7">
        <v>38</v>
      </c>
      <c r="AF17" s="7">
        <v>30</v>
      </c>
      <c r="AG17" s="7">
        <v>41</v>
      </c>
      <c r="AH17" s="7">
        <v>20</v>
      </c>
      <c r="AI17" s="7">
        <v>-13</v>
      </c>
      <c r="AJ17" s="7">
        <v>22</v>
      </c>
      <c r="AK17" s="7">
        <v>5</v>
      </c>
      <c r="AL17" s="7">
        <v>11</v>
      </c>
      <c r="AM17" s="7">
        <v>15</v>
      </c>
    </row>
    <row r="18" spans="1:39" s="3" customFormat="1" x14ac:dyDescent="0.3">
      <c r="A18" s="3" t="s">
        <v>15</v>
      </c>
      <c r="B18" s="22">
        <f>SUM(B13:B17)</f>
        <v>244</v>
      </c>
      <c r="C18" s="22">
        <f t="shared" ref="C18:AG18" si="4">SUM(C13:C17)</f>
        <v>268</v>
      </c>
      <c r="D18" s="22">
        <f t="shared" si="4"/>
        <v>299</v>
      </c>
      <c r="E18" s="22">
        <f t="shared" si="4"/>
        <v>311</v>
      </c>
      <c r="F18" s="22">
        <f t="shared" si="4"/>
        <v>334</v>
      </c>
      <c r="G18" s="22">
        <f t="shared" si="4"/>
        <v>404</v>
      </c>
      <c r="H18" s="22">
        <f t="shared" si="4"/>
        <v>362</v>
      </c>
      <c r="I18" s="22">
        <f t="shared" si="4"/>
        <v>350</v>
      </c>
      <c r="J18" s="22">
        <f t="shared" si="4"/>
        <v>391</v>
      </c>
      <c r="K18" s="22">
        <f t="shared" si="4"/>
        <v>422</v>
      </c>
      <c r="L18" s="22">
        <f t="shared" si="4"/>
        <v>511</v>
      </c>
      <c r="M18" s="22">
        <f t="shared" si="4"/>
        <v>516</v>
      </c>
      <c r="N18" s="22">
        <f t="shared" si="4"/>
        <v>516</v>
      </c>
      <c r="O18" s="22">
        <f t="shared" si="4"/>
        <v>564</v>
      </c>
      <c r="P18" s="22">
        <f t="shared" si="4"/>
        <v>593</v>
      </c>
      <c r="Q18" s="22">
        <f t="shared" si="4"/>
        <v>891</v>
      </c>
      <c r="R18" s="22">
        <f t="shared" si="4"/>
        <v>667</v>
      </c>
      <c r="S18" s="22">
        <f t="shared" si="4"/>
        <v>691</v>
      </c>
      <c r="T18" s="22">
        <f t="shared" si="4"/>
        <v>744</v>
      </c>
      <c r="U18" s="22">
        <f t="shared" si="4"/>
        <v>869</v>
      </c>
      <c r="V18" s="22">
        <f t="shared" si="4"/>
        <v>964</v>
      </c>
      <c r="W18" s="22">
        <f t="shared" si="4"/>
        <v>1009</v>
      </c>
      <c r="X18" s="22">
        <f t="shared" si="4"/>
        <v>1036</v>
      </c>
      <c r="Y18" s="22">
        <f t="shared" si="4"/>
        <v>897</v>
      </c>
      <c r="Z18" s="8">
        <f t="shared" si="4"/>
        <v>716</v>
      </c>
      <c r="AA18" s="8">
        <f t="shared" si="4"/>
        <v>887</v>
      </c>
      <c r="AB18" s="8">
        <f t="shared" si="4"/>
        <v>908</v>
      </c>
      <c r="AC18" s="8">
        <f t="shared" si="4"/>
        <v>959</v>
      </c>
      <c r="AD18" s="8">
        <f t="shared" si="4"/>
        <v>971</v>
      </c>
      <c r="AE18" s="8">
        <f t="shared" si="4"/>
        <v>951</v>
      </c>
      <c r="AF18" s="8">
        <f t="shared" si="4"/>
        <v>918</v>
      </c>
      <c r="AG18" s="8">
        <f t="shared" si="4"/>
        <v>995</v>
      </c>
      <c r="AH18" s="8">
        <f t="shared" ref="AH18:AK18" si="5">SUM(AH13:AH17)</f>
        <v>1036</v>
      </c>
      <c r="AI18" s="8">
        <f t="shared" si="5"/>
        <v>1057</v>
      </c>
      <c r="AJ18" s="8">
        <f t="shared" si="5"/>
        <v>1167</v>
      </c>
      <c r="AK18" s="8">
        <f t="shared" si="5"/>
        <v>1034</v>
      </c>
      <c r="AL18" s="8">
        <f t="shared" ref="AL18:AM18" si="6">SUM(AL13:AL17)</f>
        <v>1032</v>
      </c>
      <c r="AM18" s="8">
        <f t="shared" si="6"/>
        <v>1082</v>
      </c>
    </row>
    <row r="19" spans="1:39" x14ac:dyDescent="0.3">
      <c r="B19" s="21"/>
      <c r="C19" s="21"/>
      <c r="D19" s="21"/>
      <c r="E19" s="21"/>
      <c r="F19" s="21"/>
      <c r="G19" s="21"/>
      <c r="H19" s="21"/>
      <c r="I19" s="21"/>
      <c r="J19" s="21"/>
      <c r="K19" s="21"/>
      <c r="L19" s="21"/>
      <c r="M19" s="21"/>
      <c r="N19" s="21"/>
      <c r="O19" s="21"/>
      <c r="P19" s="21"/>
      <c r="Q19" s="21"/>
      <c r="R19" s="21"/>
      <c r="S19" s="21"/>
      <c r="T19" s="21"/>
      <c r="U19" s="21"/>
      <c r="V19" s="21"/>
      <c r="W19" s="21"/>
      <c r="X19" s="21"/>
      <c r="Y19" s="21"/>
      <c r="Z19" s="7"/>
      <c r="AA19" s="7"/>
      <c r="AB19" s="7"/>
      <c r="AC19" s="7"/>
      <c r="AD19" s="7"/>
      <c r="AE19" s="7"/>
      <c r="AF19" s="7"/>
      <c r="AG19" s="7"/>
      <c r="AH19" s="7"/>
      <c r="AI19" s="7"/>
      <c r="AJ19" s="7"/>
      <c r="AK19" s="7"/>
      <c r="AL19" s="7"/>
      <c r="AM19" s="7"/>
    </row>
    <row r="20" spans="1:39" x14ac:dyDescent="0.3">
      <c r="A20" s="1" t="s">
        <v>16</v>
      </c>
      <c r="B20" s="21"/>
      <c r="C20" s="21"/>
      <c r="D20" s="21"/>
      <c r="E20" s="21"/>
      <c r="F20" s="21"/>
      <c r="G20" s="21"/>
      <c r="H20" s="21"/>
      <c r="I20" s="21"/>
      <c r="J20" s="21"/>
      <c r="K20" s="21"/>
      <c r="L20" s="21"/>
      <c r="M20" s="21"/>
      <c r="N20" s="21"/>
      <c r="O20" s="21"/>
      <c r="P20" s="21"/>
      <c r="Q20" s="21"/>
      <c r="R20" s="21"/>
      <c r="S20" s="21"/>
      <c r="T20" s="21"/>
      <c r="U20" s="21"/>
      <c r="V20" s="21"/>
      <c r="W20" s="21"/>
      <c r="X20" s="21"/>
      <c r="Y20" s="21"/>
      <c r="Z20" s="7"/>
      <c r="AA20" s="7"/>
      <c r="AB20" s="7"/>
      <c r="AC20" s="7"/>
      <c r="AD20" s="7"/>
      <c r="AE20" s="7"/>
      <c r="AF20" s="7"/>
      <c r="AG20" s="7"/>
      <c r="AH20" s="7"/>
      <c r="AI20" s="7"/>
      <c r="AJ20" s="7"/>
      <c r="AK20" s="7"/>
      <c r="AL20" s="7"/>
      <c r="AM20" s="7"/>
    </row>
    <row r="21" spans="1:39" x14ac:dyDescent="0.3">
      <c r="A21" t="s">
        <v>10</v>
      </c>
      <c r="B21" s="26"/>
      <c r="C21" s="26"/>
      <c r="D21" s="21">
        <v>-3</v>
      </c>
      <c r="E21" s="21">
        <v>-7</v>
      </c>
      <c r="F21" s="21">
        <v>-7</v>
      </c>
      <c r="G21" s="21">
        <v>-13</v>
      </c>
      <c r="H21" s="21">
        <v>-16</v>
      </c>
      <c r="I21" s="21">
        <v>-22</v>
      </c>
      <c r="J21" s="21">
        <v>-25</v>
      </c>
      <c r="K21" s="21">
        <v>-34</v>
      </c>
      <c r="L21" s="21">
        <v>-37</v>
      </c>
      <c r="M21" s="21">
        <v>-45</v>
      </c>
      <c r="N21" s="21">
        <v>-49</v>
      </c>
      <c r="O21" s="21">
        <v>-57</v>
      </c>
      <c r="P21" s="21">
        <v>-65</v>
      </c>
      <c r="Q21" s="21">
        <v>-79</v>
      </c>
      <c r="R21" s="21">
        <v>-88</v>
      </c>
      <c r="S21" s="21">
        <v>-99</v>
      </c>
      <c r="T21" s="21">
        <v>-124</v>
      </c>
      <c r="U21" s="21">
        <v>-140</v>
      </c>
      <c r="V21" s="21">
        <v>-137</v>
      </c>
      <c r="W21" s="21">
        <v>-171</v>
      </c>
      <c r="X21" s="21">
        <v>-192</v>
      </c>
      <c r="Y21" s="21">
        <v>-227</v>
      </c>
      <c r="Z21" s="7">
        <v>-187</v>
      </c>
      <c r="AA21" s="7">
        <v>-241</v>
      </c>
      <c r="AB21" s="7">
        <v>-277</v>
      </c>
      <c r="AC21" s="7">
        <v>-252</v>
      </c>
      <c r="AD21" s="7">
        <v>-273</v>
      </c>
      <c r="AE21" s="7">
        <v>-293</v>
      </c>
      <c r="AF21" s="7">
        <v>-281</v>
      </c>
      <c r="AG21" s="7">
        <v>-276</v>
      </c>
      <c r="AH21" s="7">
        <v>-310</v>
      </c>
      <c r="AI21" s="7">
        <v>-331</v>
      </c>
      <c r="AJ21" s="7">
        <v>-356</v>
      </c>
      <c r="AK21" s="7">
        <v>-338</v>
      </c>
      <c r="AL21" s="7">
        <v>-369</v>
      </c>
      <c r="AM21" s="7">
        <v>-351</v>
      </c>
    </row>
    <row r="22" spans="1:39" s="3" customFormat="1" x14ac:dyDescent="0.3">
      <c r="A22" s="3" t="s">
        <v>17</v>
      </c>
      <c r="B22" s="34"/>
      <c r="C22" s="34"/>
      <c r="D22" s="22">
        <f t="shared" ref="D22:AH22" si="7">D21</f>
        <v>-3</v>
      </c>
      <c r="E22" s="22">
        <f t="shared" si="7"/>
        <v>-7</v>
      </c>
      <c r="F22" s="22">
        <f t="shared" si="7"/>
        <v>-7</v>
      </c>
      <c r="G22" s="22">
        <f t="shared" si="7"/>
        <v>-13</v>
      </c>
      <c r="H22" s="22">
        <f t="shared" si="7"/>
        <v>-16</v>
      </c>
      <c r="I22" s="22">
        <f t="shared" si="7"/>
        <v>-22</v>
      </c>
      <c r="J22" s="22">
        <f t="shared" si="7"/>
        <v>-25</v>
      </c>
      <c r="K22" s="22">
        <f t="shared" si="7"/>
        <v>-34</v>
      </c>
      <c r="L22" s="22">
        <f t="shared" si="7"/>
        <v>-37</v>
      </c>
      <c r="M22" s="22">
        <f t="shared" si="7"/>
        <v>-45</v>
      </c>
      <c r="N22" s="22">
        <f t="shared" si="7"/>
        <v>-49</v>
      </c>
      <c r="O22" s="22">
        <f t="shared" si="7"/>
        <v>-57</v>
      </c>
      <c r="P22" s="22">
        <f t="shared" si="7"/>
        <v>-65</v>
      </c>
      <c r="Q22" s="22">
        <f t="shared" si="7"/>
        <v>-79</v>
      </c>
      <c r="R22" s="22">
        <f t="shared" si="7"/>
        <v>-88</v>
      </c>
      <c r="S22" s="22">
        <f t="shared" si="7"/>
        <v>-99</v>
      </c>
      <c r="T22" s="22">
        <f t="shared" si="7"/>
        <v>-124</v>
      </c>
      <c r="U22" s="22">
        <f t="shared" si="7"/>
        <v>-140</v>
      </c>
      <c r="V22" s="22">
        <f t="shared" si="7"/>
        <v>-137</v>
      </c>
      <c r="W22" s="22">
        <f t="shared" si="7"/>
        <v>-171</v>
      </c>
      <c r="X22" s="22">
        <f t="shared" si="7"/>
        <v>-192</v>
      </c>
      <c r="Y22" s="22">
        <f t="shared" si="7"/>
        <v>-227</v>
      </c>
      <c r="Z22" s="8">
        <f t="shared" si="7"/>
        <v>-187</v>
      </c>
      <c r="AA22" s="8">
        <f t="shared" si="7"/>
        <v>-241</v>
      </c>
      <c r="AB22" s="8">
        <f t="shared" si="7"/>
        <v>-277</v>
      </c>
      <c r="AC22" s="8">
        <f t="shared" si="7"/>
        <v>-252</v>
      </c>
      <c r="AD22" s="8">
        <f t="shared" si="7"/>
        <v>-273</v>
      </c>
      <c r="AE22" s="8">
        <f t="shared" si="7"/>
        <v>-293</v>
      </c>
      <c r="AF22" s="8">
        <f t="shared" si="7"/>
        <v>-281</v>
      </c>
      <c r="AG22" s="8">
        <f t="shared" si="7"/>
        <v>-276</v>
      </c>
      <c r="AH22" s="8">
        <f t="shared" si="7"/>
        <v>-310</v>
      </c>
      <c r="AI22" s="8">
        <f t="shared" ref="AI22:AJ22" si="8">AI21</f>
        <v>-331</v>
      </c>
      <c r="AJ22" s="8">
        <f t="shared" si="8"/>
        <v>-356</v>
      </c>
      <c r="AK22" s="8">
        <f t="shared" ref="AK22:AL22" si="9">AK21</f>
        <v>-338</v>
      </c>
      <c r="AL22" s="8">
        <f t="shared" si="9"/>
        <v>-369</v>
      </c>
      <c r="AM22" s="8">
        <f t="shared" ref="AM22" si="10">AM21</f>
        <v>-351</v>
      </c>
    </row>
    <row r="23" spans="1:39" s="5" customFormat="1" x14ac:dyDescent="0.3">
      <c r="A23" s="5" t="s">
        <v>18</v>
      </c>
      <c r="B23" s="23">
        <f>B18+B22</f>
        <v>244</v>
      </c>
      <c r="C23" s="23">
        <f t="shared" ref="C23:AG23" si="11">C18+C22</f>
        <v>268</v>
      </c>
      <c r="D23" s="23">
        <f t="shared" si="11"/>
        <v>296</v>
      </c>
      <c r="E23" s="23">
        <f t="shared" si="11"/>
        <v>304</v>
      </c>
      <c r="F23" s="23">
        <f t="shared" si="11"/>
        <v>327</v>
      </c>
      <c r="G23" s="23">
        <f t="shared" si="11"/>
        <v>391</v>
      </c>
      <c r="H23" s="23">
        <f t="shared" si="11"/>
        <v>346</v>
      </c>
      <c r="I23" s="23">
        <f t="shared" si="11"/>
        <v>328</v>
      </c>
      <c r="J23" s="23">
        <f t="shared" si="11"/>
        <v>366</v>
      </c>
      <c r="K23" s="23">
        <f t="shared" si="11"/>
        <v>388</v>
      </c>
      <c r="L23" s="23">
        <f t="shared" si="11"/>
        <v>474</v>
      </c>
      <c r="M23" s="23">
        <f t="shared" si="11"/>
        <v>471</v>
      </c>
      <c r="N23" s="23">
        <f t="shared" si="11"/>
        <v>467</v>
      </c>
      <c r="O23" s="23">
        <f t="shared" si="11"/>
        <v>507</v>
      </c>
      <c r="P23" s="23">
        <f t="shared" si="11"/>
        <v>528</v>
      </c>
      <c r="Q23" s="23">
        <f t="shared" si="11"/>
        <v>812</v>
      </c>
      <c r="R23" s="23">
        <f t="shared" si="11"/>
        <v>579</v>
      </c>
      <c r="S23" s="23">
        <f t="shared" si="11"/>
        <v>592</v>
      </c>
      <c r="T23" s="23">
        <f t="shared" si="11"/>
        <v>620</v>
      </c>
      <c r="U23" s="23">
        <f t="shared" si="11"/>
        <v>729</v>
      </c>
      <c r="V23" s="23">
        <f t="shared" si="11"/>
        <v>827</v>
      </c>
      <c r="W23" s="23">
        <f t="shared" si="11"/>
        <v>838</v>
      </c>
      <c r="X23" s="23">
        <f t="shared" si="11"/>
        <v>844</v>
      </c>
      <c r="Y23" s="23">
        <f t="shared" si="11"/>
        <v>670</v>
      </c>
      <c r="Z23" s="9">
        <f t="shared" si="11"/>
        <v>529</v>
      </c>
      <c r="AA23" s="9">
        <f t="shared" si="11"/>
        <v>646</v>
      </c>
      <c r="AB23" s="9">
        <f t="shared" si="11"/>
        <v>631</v>
      </c>
      <c r="AC23" s="9">
        <f>AC18+AC22</f>
        <v>707</v>
      </c>
      <c r="AD23" s="9">
        <f t="shared" si="11"/>
        <v>698</v>
      </c>
      <c r="AE23" s="9">
        <f t="shared" si="11"/>
        <v>658</v>
      </c>
      <c r="AF23" s="9">
        <f t="shared" si="11"/>
        <v>637</v>
      </c>
      <c r="AG23" s="9">
        <f t="shared" si="11"/>
        <v>719</v>
      </c>
      <c r="AH23" s="9">
        <f t="shared" ref="AH23:AI23" si="12">AH18+AH22</f>
        <v>726</v>
      </c>
      <c r="AI23" s="9">
        <f t="shared" si="12"/>
        <v>726</v>
      </c>
      <c r="AJ23" s="9">
        <f t="shared" ref="AJ23:AK23" si="13">AJ18+AJ22</f>
        <v>811</v>
      </c>
      <c r="AK23" s="9">
        <f t="shared" si="13"/>
        <v>696</v>
      </c>
      <c r="AL23" s="9">
        <f t="shared" ref="AL23:AM23" si="14">AL18+AL22</f>
        <v>663</v>
      </c>
      <c r="AM23" s="9">
        <f t="shared" si="14"/>
        <v>731</v>
      </c>
    </row>
    <row r="24" spans="1:39" s="2" customFormat="1" x14ac:dyDescent="0.3">
      <c r="A24" s="2" t="s">
        <v>19</v>
      </c>
      <c r="B24" s="25">
        <f t="shared" ref="B24:AB24" si="15">B10-B23</f>
        <v>-19</v>
      </c>
      <c r="C24" s="25">
        <f t="shared" si="15"/>
        <v>7</v>
      </c>
      <c r="D24" s="25">
        <f t="shared" si="15"/>
        <v>17</v>
      </c>
      <c r="E24" s="25">
        <f t="shared" si="15"/>
        <v>13</v>
      </c>
      <c r="F24" s="25">
        <f t="shared" si="15"/>
        <v>-3</v>
      </c>
      <c r="G24" s="25">
        <f t="shared" si="15"/>
        <v>-21</v>
      </c>
      <c r="H24" s="25">
        <f t="shared" si="15"/>
        <v>2</v>
      </c>
      <c r="I24" s="25">
        <f t="shared" si="15"/>
        <v>50</v>
      </c>
      <c r="J24" s="25">
        <f t="shared" si="15"/>
        <v>10</v>
      </c>
      <c r="K24" s="25">
        <f t="shared" si="15"/>
        <v>38</v>
      </c>
      <c r="L24" s="25">
        <f t="shared" si="15"/>
        <v>-38</v>
      </c>
      <c r="M24" s="25">
        <f t="shared" si="15"/>
        <v>5</v>
      </c>
      <c r="N24" s="25">
        <f t="shared" si="15"/>
        <v>169</v>
      </c>
      <c r="O24" s="25">
        <f t="shared" si="15"/>
        <v>23</v>
      </c>
      <c r="P24" s="25">
        <f t="shared" si="15"/>
        <v>-27</v>
      </c>
      <c r="Q24" s="25">
        <f t="shared" si="15"/>
        <v>-45</v>
      </c>
      <c r="R24" s="25">
        <f t="shared" si="15"/>
        <v>25</v>
      </c>
      <c r="S24" s="25">
        <f t="shared" si="15"/>
        <v>23</v>
      </c>
      <c r="T24" s="25">
        <f t="shared" si="15"/>
        <v>104</v>
      </c>
      <c r="U24" s="25">
        <f t="shared" si="15"/>
        <v>-9</v>
      </c>
      <c r="V24" s="25">
        <f t="shared" si="15"/>
        <v>-73</v>
      </c>
      <c r="W24" s="25">
        <f t="shared" si="15"/>
        <v>-36</v>
      </c>
      <c r="X24" s="25">
        <f t="shared" si="15"/>
        <v>-20</v>
      </c>
      <c r="Y24" s="25">
        <f t="shared" si="15"/>
        <v>25</v>
      </c>
      <c r="Z24" s="10">
        <f t="shared" si="15"/>
        <v>241</v>
      </c>
      <c r="AA24" s="10">
        <f t="shared" si="15"/>
        <v>88</v>
      </c>
      <c r="AB24" s="10">
        <f t="shared" si="15"/>
        <v>134</v>
      </c>
      <c r="AC24" s="10">
        <f>AC10-AC23</f>
        <v>13</v>
      </c>
      <c r="AD24" s="10">
        <f t="shared" ref="AD24:AH24" si="16">AD10-AD23</f>
        <v>3</v>
      </c>
      <c r="AE24" s="10">
        <f t="shared" si="16"/>
        <v>-41</v>
      </c>
      <c r="AF24" s="10">
        <f t="shared" si="16"/>
        <v>117</v>
      </c>
      <c r="AG24" s="10">
        <f t="shared" si="16"/>
        <v>54</v>
      </c>
      <c r="AH24" s="10">
        <f t="shared" si="16"/>
        <v>34</v>
      </c>
      <c r="AI24" s="10">
        <f t="shared" ref="AI24" si="17">AI10-AI23</f>
        <v>30</v>
      </c>
      <c r="AJ24" s="10">
        <f t="shared" ref="AJ24:AK24" si="18">AJ10-AJ23</f>
        <v>-64</v>
      </c>
      <c r="AK24" s="10">
        <f t="shared" si="18"/>
        <v>-85</v>
      </c>
      <c r="AL24" s="10">
        <f t="shared" ref="AL24" si="19">AL10-AL23</f>
        <v>101</v>
      </c>
      <c r="AM24" s="47" t="s">
        <v>22</v>
      </c>
    </row>
    <row r="25" spans="1:39" x14ac:dyDescent="0.3">
      <c r="B25" s="21"/>
      <c r="C25" s="21"/>
      <c r="D25" s="21"/>
      <c r="E25" s="21"/>
      <c r="F25" s="21"/>
      <c r="G25" s="21"/>
      <c r="H25" s="21"/>
      <c r="I25" s="21"/>
      <c r="J25" s="21"/>
      <c r="K25" s="21"/>
      <c r="L25" s="21"/>
      <c r="M25" s="21"/>
      <c r="N25" s="21"/>
      <c r="O25" s="21"/>
      <c r="P25" s="21"/>
      <c r="Q25" s="21"/>
      <c r="R25" s="21"/>
      <c r="S25" s="21"/>
      <c r="T25" s="21"/>
      <c r="U25" s="21"/>
      <c r="V25" s="21"/>
      <c r="W25" s="21"/>
      <c r="X25" s="21"/>
      <c r="Y25" s="21"/>
      <c r="Z25" s="7"/>
      <c r="AA25" s="7"/>
      <c r="AB25" s="7"/>
      <c r="AC25" s="7"/>
      <c r="AD25" s="7"/>
      <c r="AE25" s="7"/>
      <c r="AF25" s="7"/>
      <c r="AG25" s="7"/>
      <c r="AH25" s="7"/>
      <c r="AI25" s="7"/>
      <c r="AJ25" s="7"/>
      <c r="AK25" s="7"/>
      <c r="AL25" s="7"/>
      <c r="AM25" s="7"/>
    </row>
    <row r="26" spans="1:39" x14ac:dyDescent="0.3">
      <c r="A26" s="36" t="s">
        <v>40</v>
      </c>
      <c r="B26" s="21" t="s">
        <v>86</v>
      </c>
    </row>
    <row r="27" spans="1:39" x14ac:dyDescent="0.3">
      <c r="A27" s="36" t="s">
        <v>42</v>
      </c>
      <c r="B27" s="18" t="s">
        <v>84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Data sources and notes</vt:lpstr>
      <vt:lpstr>Explanatory notes</vt:lpstr>
      <vt:lpstr>Platinum</vt:lpstr>
      <vt:lpstr>Palladium</vt:lpstr>
      <vt:lpstr>Rhodium</vt:lpstr>
      <vt:lpstr>Market_balance_components</vt:lpstr>
      <vt:lpstr>Regional_definitions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AJC</dc:creator>
  <cp:lastModifiedBy>Alison Cowley</cp:lastModifiedBy>
  <dcterms:created xsi:type="dcterms:W3CDTF">2016-10-24T07:45:25Z</dcterms:created>
  <dcterms:modified xsi:type="dcterms:W3CDTF">2022-05-11T13:07:02Z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511531-3b62-4ad0-a3e4-a04202c385ac_Enabled">
    <vt:lpwstr>true</vt:lpwstr>
  </property>
  <property fmtid="{D5CDD505-2E9C-101B-9397-08002B2CF9AE}" pid="3" name="MSIP_Label_4e511531-3b62-4ad0-a3e4-a04202c385ac_SetDate">
    <vt:lpwstr>2020-05-13T15:23:01Z</vt:lpwstr>
  </property>
  <property fmtid="{D5CDD505-2E9C-101B-9397-08002B2CF9AE}" pid="4" name="MSIP_Label_4e511531-3b62-4ad0-a3e4-a04202c385ac_Method">
    <vt:lpwstr>Privileged</vt:lpwstr>
  </property>
  <property fmtid="{D5CDD505-2E9C-101B-9397-08002B2CF9AE}" pid="5" name="MSIP_Label_4e511531-3b62-4ad0-a3e4-a04202c385ac_Name">
    <vt:lpwstr>4e511531-3b62-4ad0-a3e4-a04202c385ac</vt:lpwstr>
  </property>
  <property fmtid="{D5CDD505-2E9C-101B-9397-08002B2CF9AE}" pid="6" name="MSIP_Label_4e511531-3b62-4ad0-a3e4-a04202c385ac_SiteId">
    <vt:lpwstr>cc7f83dd-bc5a-4682-9b3e-062a900202a2</vt:lpwstr>
  </property>
  <property fmtid="{D5CDD505-2E9C-101B-9397-08002B2CF9AE}" pid="7" name="MSIP_Label_4e511531-3b62-4ad0-a3e4-a04202c385ac_ActionId">
    <vt:lpwstr>d334052a-7aa2-40f1-a236-00000c6802d7</vt:lpwstr>
  </property>
  <property fmtid="{D5CDD505-2E9C-101B-9397-08002B2CF9AE}" pid="8" name="MSIP_Label_4e511531-3b62-4ad0-a3e4-a04202c385ac_ContentBits">
    <vt:lpwstr>0</vt:lpwstr>
  </property>
</Properties>
</file>